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F0CD82DA-7E59-476B-AD8C-04777D44FE1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E307" i="9"/>
  <c r="B307" i="9" s="1"/>
  <c r="H306" i="9"/>
  <c r="G306" i="9"/>
  <c r="E306" i="9" s="1"/>
  <c r="B306" i="9" s="1"/>
  <c r="F306" i="9"/>
  <c r="H305" i="9"/>
  <c r="G305" i="9"/>
  <c r="E305" i="9" s="1"/>
  <c r="B305" i="9" s="1"/>
  <c r="F305" i="9"/>
  <c r="H304" i="9"/>
  <c r="G304" i="9"/>
  <c r="F304" i="9"/>
  <c r="E304" i="9"/>
  <c r="B304" i="9" s="1"/>
  <c r="H303" i="9"/>
  <c r="G303" i="9"/>
  <c r="F303" i="9"/>
  <c r="H302" i="9"/>
  <c r="G302" i="9"/>
  <c r="F302" i="9"/>
  <c r="E302" i="9"/>
  <c r="B302" i="9" s="1"/>
  <c r="H301" i="9"/>
  <c r="G301" i="9"/>
  <c r="E301" i="9" s="1"/>
  <c r="F301" i="9"/>
  <c r="H300" i="9"/>
  <c r="G300" i="9"/>
  <c r="F300" i="9"/>
  <c r="H299" i="9"/>
  <c r="G299" i="9"/>
  <c r="F299" i="9"/>
  <c r="E299" i="9"/>
  <c r="B299" i="9" s="1"/>
  <c r="H298" i="9"/>
  <c r="G298" i="9"/>
  <c r="F298" i="9"/>
  <c r="E298" i="9"/>
  <c r="H297" i="9"/>
  <c r="G297" i="9"/>
  <c r="E297" i="9" s="1"/>
  <c r="F297" i="9"/>
  <c r="H296" i="9"/>
  <c r="G296" i="9"/>
  <c r="F296" i="9"/>
  <c r="H295" i="9"/>
  <c r="G295" i="9"/>
  <c r="F295" i="9"/>
  <c r="E295" i="9"/>
  <c r="B295" i="9" s="1"/>
  <c r="H294" i="9"/>
  <c r="G294" i="9"/>
  <c r="E294" i="9" s="1"/>
  <c r="F294" i="9"/>
  <c r="H293" i="9"/>
  <c r="G293" i="9"/>
  <c r="F293" i="9"/>
  <c r="H292" i="9"/>
  <c r="G292" i="9"/>
  <c r="F292" i="9"/>
  <c r="F291" i="9"/>
  <c r="F290" i="9"/>
  <c r="H289" i="9"/>
  <c r="G289" i="9"/>
  <c r="E289" i="9" s="1"/>
  <c r="B289" i="9" s="1"/>
  <c r="F289" i="9"/>
  <c r="H288" i="9"/>
  <c r="G288" i="9"/>
  <c r="F288" i="9"/>
  <c r="H287" i="9"/>
  <c r="E287" i="9" s="1"/>
  <c r="B287" i="9" s="1"/>
  <c r="G287" i="9"/>
  <c r="F287" i="9"/>
  <c r="H286" i="9"/>
  <c r="E286" i="9" s="1"/>
  <c r="G286" i="9"/>
  <c r="F286" i="9"/>
  <c r="F285" i="9"/>
  <c r="H284" i="9"/>
  <c r="G284" i="9"/>
  <c r="E284" i="9" s="1"/>
  <c r="F284" i="9"/>
  <c r="H283" i="9"/>
  <c r="G283" i="9"/>
  <c r="F283" i="9"/>
  <c r="H282" i="9"/>
  <c r="E282" i="9" s="1"/>
  <c r="B282" i="9" s="1"/>
  <c r="G282" i="9"/>
  <c r="F282" i="9"/>
  <c r="F281" i="9"/>
  <c r="F280" i="9"/>
  <c r="F279" i="9"/>
  <c r="F278" i="9"/>
  <c r="F276" i="9"/>
  <c r="L275" i="9"/>
  <c r="F275" i="9" s="1"/>
  <c r="H275" i="9"/>
  <c r="F274" i="9"/>
  <c r="I273" i="9"/>
  <c r="H273" i="9"/>
  <c r="F273" i="9"/>
  <c r="E272" i="9"/>
  <c r="M271" i="9"/>
  <c r="F271" i="9" s="1"/>
  <c r="L271" i="9"/>
  <c r="E271" i="9"/>
  <c r="M270" i="9"/>
  <c r="L270" i="9"/>
  <c r="F270" i="9"/>
  <c r="B270" i="9" s="1"/>
  <c r="E270" i="9"/>
  <c r="M269" i="9"/>
  <c r="L269" i="9"/>
  <c r="E269" i="9"/>
  <c r="M268" i="9"/>
  <c r="F268" i="9" s="1"/>
  <c r="L268" i="9"/>
  <c r="E268" i="9"/>
  <c r="B268" i="9" s="1"/>
  <c r="M267" i="9"/>
  <c r="L267" i="9"/>
  <c r="F267" i="9"/>
  <c r="E267" i="9"/>
  <c r="M266" i="9"/>
  <c r="L266" i="9"/>
  <c r="F266" i="9"/>
  <c r="B266" i="9" s="1"/>
  <c r="E266" i="9"/>
  <c r="M265" i="9"/>
  <c r="L265" i="9"/>
  <c r="E265" i="9"/>
  <c r="M264" i="9"/>
  <c r="F264" i="9" s="1"/>
  <c r="L264" i="9"/>
  <c r="E264" i="9"/>
  <c r="B264" i="9" s="1"/>
  <c r="M263" i="9"/>
  <c r="L263" i="9"/>
  <c r="F263" i="9"/>
  <c r="E263" i="9"/>
  <c r="M262" i="9"/>
  <c r="L262" i="9"/>
  <c r="F262" i="9"/>
  <c r="B262" i="9" s="1"/>
  <c r="E262" i="9"/>
  <c r="M261" i="9"/>
  <c r="L261" i="9"/>
  <c r="E261" i="9"/>
  <c r="M260" i="9"/>
  <c r="F260" i="9" s="1"/>
  <c r="L260" i="9"/>
  <c r="E260" i="9"/>
  <c r="B260" i="9" s="1"/>
  <c r="M259" i="9"/>
  <c r="L259" i="9"/>
  <c r="F259" i="9"/>
  <c r="E259" i="9"/>
  <c r="M258" i="9"/>
  <c r="L258" i="9"/>
  <c r="F258" i="9"/>
  <c r="B258" i="9" s="1"/>
  <c r="E258" i="9"/>
  <c r="M257" i="9"/>
  <c r="L257" i="9"/>
  <c r="E257" i="9"/>
  <c r="M256" i="9"/>
  <c r="F256" i="9" s="1"/>
  <c r="L256" i="9"/>
  <c r="E256" i="9"/>
  <c r="B256" i="9" s="1"/>
  <c r="M255" i="9"/>
  <c r="L255" i="9"/>
  <c r="F255" i="9"/>
  <c r="E255" i="9"/>
  <c r="M254" i="9"/>
  <c r="L254" i="9"/>
  <c r="F254" i="9"/>
  <c r="B254" i="9" s="1"/>
  <c r="E254" i="9"/>
  <c r="M253" i="9"/>
  <c r="L253" i="9"/>
  <c r="E253" i="9"/>
  <c r="M252" i="9"/>
  <c r="F252" i="9" s="1"/>
  <c r="L252" i="9"/>
  <c r="E252" i="9"/>
  <c r="B252" i="9" s="1"/>
  <c r="M251" i="9"/>
  <c r="L251" i="9"/>
  <c r="F251" i="9"/>
  <c r="E251" i="9"/>
  <c r="M250" i="9"/>
  <c r="L250" i="9"/>
  <c r="F250" i="9"/>
  <c r="B250" i="9" s="1"/>
  <c r="E250" i="9"/>
  <c r="M249" i="9"/>
  <c r="L249" i="9"/>
  <c r="F249" i="9" s="1"/>
  <c r="E249" i="9"/>
  <c r="B249" i="9"/>
  <c r="M248" i="9"/>
  <c r="F248" i="9" s="1"/>
  <c r="L248" i="9"/>
  <c r="E248" i="9"/>
  <c r="B248" i="9" s="1"/>
  <c r="M247" i="9"/>
  <c r="L247" i="9"/>
  <c r="F247" i="9"/>
  <c r="E247" i="9"/>
  <c r="M246" i="9"/>
  <c r="L246" i="9"/>
  <c r="F246" i="9"/>
  <c r="B246" i="9" s="1"/>
  <c r="E246" i="9"/>
  <c r="M245" i="9"/>
  <c r="L245" i="9"/>
  <c r="F245" i="9" s="1"/>
  <c r="E245" i="9"/>
  <c r="B245" i="9"/>
  <c r="M244" i="9"/>
  <c r="F244" i="9" s="1"/>
  <c r="L244" i="9"/>
  <c r="E244" i="9"/>
  <c r="B244" i="9" s="1"/>
  <c r="M243" i="9"/>
  <c r="L243" i="9"/>
  <c r="F243" i="9"/>
  <c r="E243" i="9"/>
  <c r="M242" i="9"/>
  <c r="L242" i="9"/>
  <c r="F242" i="9"/>
  <c r="B242" i="9" s="1"/>
  <c r="E242" i="9"/>
  <c r="M241" i="9"/>
  <c r="L241" i="9"/>
  <c r="F241" i="9" s="1"/>
  <c r="E241" i="9"/>
  <c r="B241" i="9"/>
  <c r="M240" i="9"/>
  <c r="F240" i="9" s="1"/>
  <c r="L240" i="9"/>
  <c r="E240" i="9"/>
  <c r="B240" i="9" s="1"/>
  <c r="M239" i="9"/>
  <c r="L239" i="9"/>
  <c r="F239" i="9"/>
  <c r="E239" i="9"/>
  <c r="M238" i="9"/>
  <c r="L238" i="9"/>
  <c r="F238" i="9"/>
  <c r="B238" i="9" s="1"/>
  <c r="E238" i="9"/>
  <c r="M237" i="9"/>
  <c r="L237" i="9"/>
  <c r="E237" i="9"/>
  <c r="M236" i="9"/>
  <c r="F236" i="9" s="1"/>
  <c r="L236" i="9"/>
  <c r="E236" i="9"/>
  <c r="B236" i="9" s="1"/>
  <c r="M235" i="9"/>
  <c r="L235" i="9"/>
  <c r="F235" i="9"/>
  <c r="E235" i="9"/>
  <c r="M234" i="9"/>
  <c r="L234" i="9"/>
  <c r="F234" i="9"/>
  <c r="B234" i="9" s="1"/>
  <c r="E234" i="9"/>
  <c r="M233" i="9"/>
  <c r="L233" i="9"/>
  <c r="E233" i="9"/>
  <c r="M232" i="9"/>
  <c r="F232" i="9" s="1"/>
  <c r="L232" i="9"/>
  <c r="E232" i="9"/>
  <c r="B232" i="9" s="1"/>
  <c r="M231" i="9"/>
  <c r="L231" i="9"/>
  <c r="F231" i="9"/>
  <c r="E231" i="9"/>
  <c r="M230" i="9"/>
  <c r="L230" i="9"/>
  <c r="F230" i="9"/>
  <c r="B230" i="9" s="1"/>
  <c r="E230" i="9"/>
  <c r="M229" i="9"/>
  <c r="L229" i="9"/>
  <c r="E229" i="9"/>
  <c r="M228" i="9"/>
  <c r="F228" i="9" s="1"/>
  <c r="L228" i="9"/>
  <c r="E228" i="9"/>
  <c r="B228" i="9" s="1"/>
  <c r="M227" i="9"/>
  <c r="L227" i="9"/>
  <c r="F227" i="9"/>
  <c r="E227" i="9"/>
  <c r="M226" i="9"/>
  <c r="L226" i="9"/>
  <c r="F226" i="9"/>
  <c r="B226" i="9" s="1"/>
  <c r="E226" i="9"/>
  <c r="M225" i="9"/>
  <c r="L225" i="9"/>
  <c r="E225" i="9"/>
  <c r="M224" i="9"/>
  <c r="F224" i="9" s="1"/>
  <c r="L224" i="9"/>
  <c r="E224" i="9"/>
  <c r="B224" i="9" s="1"/>
  <c r="M223" i="9"/>
  <c r="F223" i="9" s="1"/>
  <c r="L223" i="9"/>
  <c r="E223" i="9"/>
  <c r="M222" i="9"/>
  <c r="F222" i="9" s="1"/>
  <c r="B222" i="9" s="1"/>
  <c r="L222" i="9"/>
  <c r="E222" i="9"/>
  <c r="M221" i="9"/>
  <c r="L221" i="9"/>
  <c r="E221" i="9"/>
  <c r="M220" i="9"/>
  <c r="F220" i="9" s="1"/>
  <c r="L220" i="9"/>
  <c r="E220" i="9"/>
  <c r="M219" i="9"/>
  <c r="F219" i="9" s="1"/>
  <c r="L219" i="9"/>
  <c r="E219" i="9"/>
  <c r="M218" i="9"/>
  <c r="F218" i="9" s="1"/>
  <c r="B218" i="9" s="1"/>
  <c r="L218" i="9"/>
  <c r="E218" i="9"/>
  <c r="M217" i="9"/>
  <c r="L217" i="9"/>
  <c r="E217" i="9"/>
  <c r="M216" i="9"/>
  <c r="F216" i="9" s="1"/>
  <c r="L216" i="9"/>
  <c r="E216" i="9"/>
  <c r="M215" i="9"/>
  <c r="L215" i="9"/>
  <c r="F215" i="9" s="1"/>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G153" i="9"/>
  <c r="F153" i="9"/>
  <c r="B153" i="9"/>
  <c r="H152" i="9"/>
  <c r="G152" i="9"/>
  <c r="F152" i="9"/>
  <c r="E152" i="9"/>
  <c r="B152" i="9" s="1"/>
  <c r="H151" i="9"/>
  <c r="G151" i="9"/>
  <c r="E151" i="9" s="1"/>
  <c r="B151" i="9" s="1"/>
  <c r="F151" i="9"/>
  <c r="H150" i="9"/>
  <c r="G150" i="9"/>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F143" i="9"/>
  <c r="H142" i="9"/>
  <c r="G142" i="9"/>
  <c r="E142" i="9" s="1"/>
  <c r="B142" i="9" s="1"/>
  <c r="F142" i="9"/>
  <c r="H141" i="9"/>
  <c r="G141" i="9"/>
  <c r="F141" i="9"/>
  <c r="E141" i="9"/>
  <c r="B141" i="9" s="1"/>
  <c r="H140" i="9"/>
  <c r="G140" i="9"/>
  <c r="F140" i="9"/>
  <c r="E140" i="9"/>
  <c r="H139" i="9"/>
  <c r="G139" i="9"/>
  <c r="E139" i="9" s="1"/>
  <c r="B139" i="9" s="1"/>
  <c r="F139" i="9"/>
  <c r="H138" i="9"/>
  <c r="G138" i="9"/>
  <c r="E138" i="9" s="1"/>
  <c r="B138" i="9" s="1"/>
  <c r="F138" i="9"/>
  <c r="H137" i="9"/>
  <c r="G137" i="9"/>
  <c r="F137" i="9"/>
  <c r="E137" i="9"/>
  <c r="B137" i="9" s="1"/>
  <c r="H136" i="9"/>
  <c r="G136" i="9"/>
  <c r="F136" i="9"/>
  <c r="E136" i="9"/>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G93" i="9"/>
  <c r="E93" i="9" s="1"/>
  <c r="B93" i="9" s="1"/>
  <c r="F93" i="9"/>
  <c r="H92" i="9"/>
  <c r="G92" i="9"/>
  <c r="E92" i="9" s="1"/>
  <c r="B92" i="9" s="1"/>
  <c r="F92" i="9"/>
  <c r="H91" i="9"/>
  <c r="E91" i="9" s="1"/>
  <c r="B91" i="9" s="1"/>
  <c r="G91" i="9"/>
  <c r="F91" i="9"/>
  <c r="H90" i="9"/>
  <c r="G90" i="9"/>
  <c r="F90" i="9"/>
  <c r="E90" i="9"/>
  <c r="B90" i="9" s="1"/>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E39" i="9" s="1"/>
  <c r="B39" i="9" s="1"/>
  <c r="F39" i="9"/>
  <c r="H38" i="9"/>
  <c r="G38" i="9"/>
  <c r="F38" i="9"/>
  <c r="H37" i="9"/>
  <c r="E37" i="9" s="1"/>
  <c r="B37" i="9" s="1"/>
  <c r="G37" i="9"/>
  <c r="F37" i="9"/>
  <c r="H36" i="9"/>
  <c r="E36" i="9" s="1"/>
  <c r="B36" i="9" s="1"/>
  <c r="G36" i="9"/>
  <c r="F36" i="9"/>
  <c r="H35" i="9"/>
  <c r="G35" i="9"/>
  <c r="F35" i="9"/>
  <c r="H34" i="9"/>
  <c r="G34" i="9"/>
  <c r="E34" i="9" s="1"/>
  <c r="B34" i="9" s="1"/>
  <c r="F34" i="9"/>
  <c r="H33" i="9"/>
  <c r="G33" i="9"/>
  <c r="F33" i="9"/>
  <c r="H32" i="9"/>
  <c r="G32" i="9"/>
  <c r="F32" i="9"/>
  <c r="E32" i="9"/>
  <c r="B32" i="9" s="1"/>
  <c r="H31" i="9"/>
  <c r="G31" i="9"/>
  <c r="F31" i="9"/>
  <c r="H30" i="9"/>
  <c r="G30" i="9"/>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H24" i="9"/>
  <c r="G24" i="9"/>
  <c r="F24" i="9"/>
  <c r="E24" i="9"/>
  <c r="B24" i="9" s="1"/>
  <c r="H23" i="9"/>
  <c r="G23" i="9"/>
  <c r="E23" i="9" s="1"/>
  <c r="B23" i="9" s="1"/>
  <c r="F23" i="9"/>
  <c r="H22" i="9"/>
  <c r="G22" i="9"/>
  <c r="F22" i="9"/>
  <c r="F21" i="9"/>
  <c r="F4" i="9"/>
  <c r="O3" i="9"/>
  <c r="G275" i="9" s="1"/>
  <c r="I3" i="9"/>
  <c r="H3" i="9"/>
  <c r="G3" i="9"/>
  <c r="D101" i="8"/>
  <c r="I36" i="3" s="1"/>
  <c r="D95" i="8"/>
  <c r="D90" i="8"/>
  <c r="D85" i="8"/>
  <c r="D80" i="8"/>
  <c r="D75" i="8"/>
  <c r="D70" i="8"/>
  <c r="D65" i="8"/>
  <c r="D60" i="8"/>
  <c r="D55" i="8"/>
  <c r="C1530" i="1" s="1"/>
  <c r="D50" i="8"/>
  <c r="D44" i="8"/>
  <c r="D36" i="8"/>
  <c r="D26" i="8"/>
  <c r="D24" i="8" s="1"/>
  <c r="C1499" i="1" s="1"/>
  <c r="D18" i="8"/>
  <c r="D8" i="8"/>
  <c r="D6" i="8" s="1"/>
  <c r="C1481" i="1" s="1"/>
  <c r="H1481" i="1" s="1"/>
  <c r="E44" i="7"/>
  <c r="D44" i="7"/>
  <c r="E39" i="7"/>
  <c r="D39" i="7"/>
  <c r="D38" i="7" s="1"/>
  <c r="E38" i="7"/>
  <c r="E30" i="7"/>
  <c r="D30" i="7"/>
  <c r="D22" i="7" s="1"/>
  <c r="E23" i="7"/>
  <c r="E22" i="7" s="1"/>
  <c r="D23" i="7"/>
  <c r="E14" i="7"/>
  <c r="D14" i="7"/>
  <c r="E7" i="7"/>
  <c r="D7" i="7"/>
  <c r="D6" i="7" s="1"/>
  <c r="C1437" i="1" s="1"/>
  <c r="E6" i="7"/>
  <c r="E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F250" i="5"/>
  <c r="E250" i="5"/>
  <c r="D250" i="5"/>
  <c r="F249" i="5"/>
  <c r="F248" i="5"/>
  <c r="F247" i="5"/>
  <c r="E246" i="5"/>
  <c r="E245" i="5" s="1"/>
  <c r="D1222" i="1" s="1"/>
  <c r="H1222" i="1" s="1"/>
  <c r="D246" i="5"/>
  <c r="D245" i="5"/>
  <c r="F244" i="5"/>
  <c r="F243" i="5"/>
  <c r="E242" i="5"/>
  <c r="D242" i="5"/>
  <c r="F241" i="5"/>
  <c r="F240" i="5"/>
  <c r="E239" i="5"/>
  <c r="D239" i="5"/>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10" i="9" s="1"/>
  <c r="D191" i="5"/>
  <c r="D190"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E78" i="5"/>
  <c r="F78" i="5" s="1"/>
  <c r="D78" i="5"/>
  <c r="F77" i="5"/>
  <c r="F76" i="5"/>
  <c r="F75" i="5"/>
  <c r="F74" i="5"/>
  <c r="F73" i="5"/>
  <c r="F72" i="5"/>
  <c r="F71" i="5"/>
  <c r="E70" i="5"/>
  <c r="D70" i="5"/>
  <c r="E69" i="5"/>
  <c r="D1047" i="1" s="1"/>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D626" i="4"/>
  <c r="F626" i="4" s="1"/>
  <c r="E625" i="4"/>
  <c r="D619" i="1"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E593" i="4" s="1"/>
  <c r="D599" i="4"/>
  <c r="F599" i="4" s="1"/>
  <c r="F598" i="4"/>
  <c r="F597" i="4"/>
  <c r="F596" i="4"/>
  <c r="F595" i="4"/>
  <c r="E594" i="4"/>
  <c r="D594" i="4"/>
  <c r="F592" i="4"/>
  <c r="F591" i="4"/>
  <c r="F590" i="4"/>
  <c r="E590" i="4"/>
  <c r="D590" i="4"/>
  <c r="F589" i="4"/>
  <c r="F588" i="4"/>
  <c r="E587" i="4"/>
  <c r="D587" i="4"/>
  <c r="F587" i="4" s="1"/>
  <c r="F586" i="4"/>
  <c r="E585" i="4"/>
  <c r="D585" i="4"/>
  <c r="F585" i="4" s="1"/>
  <c r="F584" i="4"/>
  <c r="F583" i="4"/>
  <c r="F582" i="4"/>
  <c r="F581" i="4"/>
  <c r="E581" i="4"/>
  <c r="E580" i="4" s="1"/>
  <c r="D581" i="4"/>
  <c r="F580" i="4"/>
  <c r="D580" i="4"/>
  <c r="F579" i="4"/>
  <c r="F578" i="4"/>
  <c r="F577" i="4"/>
  <c r="E577" i="4"/>
  <c r="D577" i="4"/>
  <c r="F576" i="4"/>
  <c r="F575" i="4"/>
  <c r="E574" i="4"/>
  <c r="D574" i="4"/>
  <c r="F574" i="4" s="1"/>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F522" i="4"/>
  <c r="E522" i="4"/>
  <c r="D522" i="4"/>
  <c r="F521" i="4"/>
  <c r="F520" i="4"/>
  <c r="E519" i="4"/>
  <c r="D519" i="4"/>
  <c r="F519" i="4" s="1"/>
  <c r="F518" i="4"/>
  <c r="F517" i="4"/>
  <c r="E516" i="4"/>
  <c r="D516" i="4"/>
  <c r="F516" i="4" s="1"/>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C479" i="1"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5" i="4"/>
  <c r="F464" i="4"/>
  <c r="F463" i="4"/>
  <c r="E463" i="4"/>
  <c r="E459" i="4" s="1"/>
  <c r="D463" i="4"/>
  <c r="F462" i="4"/>
  <c r="F461" i="4"/>
  <c r="F460" i="4"/>
  <c r="E460" i="4"/>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18" i="4"/>
  <c r="E418" i="4"/>
  <c r="D413" i="1" s="1"/>
  <c r="H413" i="1" s="1"/>
  <c r="D418" i="4"/>
  <c r="E417" i="4"/>
  <c r="D417" i="4"/>
  <c r="E416" i="4"/>
  <c r="D411" i="1" s="1"/>
  <c r="D416" i="4"/>
  <c r="F411" i="4"/>
  <c r="F410" i="4"/>
  <c r="F409" i="4"/>
  <c r="F406" i="4"/>
  <c r="F405" i="4"/>
  <c r="F404" i="4"/>
  <c r="F403" i="4"/>
  <c r="E402" i="4"/>
  <c r="D397" i="1" s="1"/>
  <c r="D402" i="4"/>
  <c r="F401" i="4"/>
  <c r="E400" i="4"/>
  <c r="D400" i="4"/>
  <c r="F400" i="4" s="1"/>
  <c r="F399" i="4"/>
  <c r="F398" i="4"/>
  <c r="E397" i="4"/>
  <c r="D397" i="4"/>
  <c r="D396" i="4"/>
  <c r="F395" i="4"/>
  <c r="F394" i="4"/>
  <c r="F393" i="4"/>
  <c r="F392" i="4"/>
  <c r="E391" i="4"/>
  <c r="F391" i="4" s="1"/>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E351" i="4" s="1"/>
  <c r="D352" i="4"/>
  <c r="D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69" i="1" s="1"/>
  <c r="D273" i="4"/>
  <c r="F273" i="4" s="1"/>
  <c r="F272" i="4"/>
  <c r="F271" i="4"/>
  <c r="F270" i="4"/>
  <c r="F269" i="4"/>
  <c r="E268" i="4"/>
  <c r="D268" i="4"/>
  <c r="F268" i="4" s="1"/>
  <c r="F267" i="4"/>
  <c r="F266" i="4"/>
  <c r="F265" i="4"/>
  <c r="F264" i="4"/>
  <c r="E264" i="4"/>
  <c r="E263" i="4" s="1"/>
  <c r="D259" i="1" s="1"/>
  <c r="D264" i="4"/>
  <c r="F262" i="4"/>
  <c r="F261" i="4"/>
  <c r="F260" i="4"/>
  <c r="F259" i="4"/>
  <c r="E259" i="4"/>
  <c r="D259" i="4"/>
  <c r="F258" i="4"/>
  <c r="F257" i="4"/>
  <c r="F256" i="4"/>
  <c r="F255" i="4"/>
  <c r="F254" i="4"/>
  <c r="F253" i="4"/>
  <c r="E253" i="4"/>
  <c r="D253" i="4"/>
  <c r="D252" i="4" s="1"/>
  <c r="F252" i="4"/>
  <c r="E252" i="4"/>
  <c r="F251" i="4"/>
  <c r="F250" i="4"/>
  <c r="F249" i="4"/>
  <c r="F248" i="4"/>
  <c r="E247" i="4"/>
  <c r="D247" i="4"/>
  <c r="F247" i="4" s="1"/>
  <c r="F246" i="4"/>
  <c r="F245" i="4"/>
  <c r="F244" i="4"/>
  <c r="E244" i="4"/>
  <c r="D244" i="4"/>
  <c r="F243" i="4"/>
  <c r="F242" i="4"/>
  <c r="F241" i="4"/>
  <c r="E240" i="4"/>
  <c r="D240" i="4"/>
  <c r="F240" i="4" s="1"/>
  <c r="F239" i="4"/>
  <c r="F238" i="4"/>
  <c r="F237" i="4"/>
  <c r="F236" i="4"/>
  <c r="E236" i="4"/>
  <c r="E224" i="4" s="1"/>
  <c r="D236" i="4"/>
  <c r="F235" i="4"/>
  <c r="F234" i="4"/>
  <c r="F233" i="4"/>
  <c r="F232" i="4"/>
  <c r="E231" i="4"/>
  <c r="D231" i="4"/>
  <c r="F231" i="4" s="1"/>
  <c r="F230" i="4"/>
  <c r="F229" i="4"/>
  <c r="F228" i="4"/>
  <c r="E228" i="4"/>
  <c r="D228" i="4"/>
  <c r="F227" i="4"/>
  <c r="F226" i="4"/>
  <c r="F225" i="4"/>
  <c r="E225" i="4"/>
  <c r="D225" i="4"/>
  <c r="F223" i="4"/>
  <c r="F222" i="4"/>
  <c r="F221" i="4"/>
  <c r="F220" i="4"/>
  <c r="E219" i="4"/>
  <c r="E215" i="4" s="1"/>
  <c r="D211" i="1" s="1"/>
  <c r="D219" i="4"/>
  <c r="F219" i="4" s="1"/>
  <c r="F218" i="4"/>
  <c r="F217" i="4"/>
  <c r="F216" i="4"/>
  <c r="E216" i="4"/>
  <c r="D216" i="4"/>
  <c r="D215" i="4"/>
  <c r="F215" i="4" s="1"/>
  <c r="F214" i="4"/>
  <c r="F213" i="4"/>
  <c r="F212" i="4"/>
  <c r="F211" i="4"/>
  <c r="E210" i="4"/>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E134" i="4"/>
  <c r="E133" i="4" s="1"/>
  <c r="D129" i="1" s="1"/>
  <c r="D134" i="4"/>
  <c r="D133" i="4"/>
  <c r="F132" i="4"/>
  <c r="F131" i="4"/>
  <c r="F130" i="4"/>
  <c r="F129" i="4"/>
  <c r="E128" i="4"/>
  <c r="D128" i="4"/>
  <c r="F128" i="4" s="1"/>
  <c r="F127" i="4"/>
  <c r="F126" i="4"/>
  <c r="E125" i="4"/>
  <c r="E124" i="4" s="1"/>
  <c r="D125" i="4"/>
  <c r="F123" i="4"/>
  <c r="F122" i="4"/>
  <c r="F121" i="4"/>
  <c r="F120"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s="1"/>
  <c r="F81" i="4"/>
  <c r="F80" i="4"/>
  <c r="F79" i="4"/>
  <c r="F78" i="4"/>
  <c r="E77" i="4"/>
  <c r="D77" i="4"/>
  <c r="F77" i="4" s="1"/>
  <c r="F76" i="4"/>
  <c r="F75" i="4"/>
  <c r="F74" i="4"/>
  <c r="E74" i="4"/>
  <c r="D74" i="4"/>
  <c r="F73" i="4"/>
  <c r="F72" i="4"/>
  <c r="F71" i="4"/>
  <c r="E71" i="4"/>
  <c r="D71" i="4"/>
  <c r="F70" i="4"/>
  <c r="F69" i="4"/>
  <c r="E68" i="4"/>
  <c r="D64" i="1" s="1"/>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s="1"/>
  <c r="F49" i="4"/>
  <c r="F48" i="4"/>
  <c r="F47" i="4"/>
  <c r="F46" i="4"/>
  <c r="E45" i="4"/>
  <c r="E44" i="4" s="1"/>
  <c r="D45" i="4"/>
  <c r="F43" i="4"/>
  <c r="F42" i="4"/>
  <c r="F41" i="4"/>
  <c r="F40" i="4"/>
  <c r="E40" i="4"/>
  <c r="D40" i="4"/>
  <c r="F39" i="4"/>
  <c r="F38" i="4"/>
  <c r="F37" i="4"/>
  <c r="E37" i="4"/>
  <c r="D37" i="4"/>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3" i="1" s="1"/>
  <c r="D8" i="4"/>
  <c r="G36" i="3"/>
  <c r="B36" i="3"/>
  <c r="G35" i="3"/>
  <c r="B35" i="3"/>
  <c r="G34" i="3"/>
  <c r="B34" i="3"/>
  <c r="I33" i="3"/>
  <c r="G33" i="3"/>
  <c r="B33" i="3"/>
  <c r="H32" i="3"/>
  <c r="G32" i="3"/>
  <c r="B32" i="3"/>
  <c r="H31" i="3"/>
  <c r="G31" i="3"/>
  <c r="B31" i="3"/>
  <c r="I30" i="3"/>
  <c r="H30" i="3"/>
  <c r="G30" i="3"/>
  <c r="B30" i="3"/>
  <c r="I29"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C1577" i="1"/>
  <c r="C1576" i="1"/>
  <c r="G1576" i="1" s="1"/>
  <c r="H1575" i="1"/>
  <c r="G1575" i="1"/>
  <c r="C1575" i="1"/>
  <c r="C1574" i="1"/>
  <c r="C1573" i="1"/>
  <c r="H1573" i="1" s="1"/>
  <c r="C1572" i="1"/>
  <c r="H1571" i="1"/>
  <c r="G1571" i="1"/>
  <c r="C1571" i="1"/>
  <c r="H1570" i="1"/>
  <c r="C1570" i="1"/>
  <c r="G1570" i="1" s="1"/>
  <c r="C1569" i="1"/>
  <c r="C1568" i="1"/>
  <c r="G1568" i="1" s="1"/>
  <c r="H1567" i="1"/>
  <c r="G1567" i="1"/>
  <c r="C1567" i="1"/>
  <c r="C1566" i="1"/>
  <c r="C1565" i="1"/>
  <c r="H1565" i="1" s="1"/>
  <c r="C1564" i="1"/>
  <c r="H1563" i="1"/>
  <c r="G1563" i="1"/>
  <c r="C1563" i="1"/>
  <c r="H1562" i="1"/>
  <c r="C1562" i="1"/>
  <c r="G1562" i="1" s="1"/>
  <c r="C1561" i="1"/>
  <c r="C1560" i="1"/>
  <c r="G1560" i="1" s="1"/>
  <c r="H1559" i="1"/>
  <c r="G1559" i="1"/>
  <c r="C1559" i="1"/>
  <c r="C1558" i="1"/>
  <c r="C1557" i="1"/>
  <c r="H1557" i="1" s="1"/>
  <c r="C1556" i="1"/>
  <c r="H1555" i="1"/>
  <c r="G1555" i="1"/>
  <c r="C1555" i="1"/>
  <c r="H1554" i="1"/>
  <c r="C1554" i="1"/>
  <c r="G1554" i="1" s="1"/>
  <c r="C1553" i="1"/>
  <c r="C1552" i="1"/>
  <c r="G1552" i="1" s="1"/>
  <c r="H1551" i="1"/>
  <c r="G1551" i="1"/>
  <c r="C1551" i="1"/>
  <c r="C1550" i="1"/>
  <c r="C1549" i="1"/>
  <c r="H1549" i="1" s="1"/>
  <c r="C1548" i="1"/>
  <c r="H1547" i="1"/>
  <c r="G1547" i="1"/>
  <c r="C1547" i="1"/>
  <c r="H1546" i="1"/>
  <c r="C1546" i="1"/>
  <c r="G1546" i="1" s="1"/>
  <c r="C1545" i="1"/>
  <c r="C1544" i="1"/>
  <c r="G1544" i="1" s="1"/>
  <c r="H1543" i="1"/>
  <c r="G1543" i="1"/>
  <c r="C1543" i="1"/>
  <c r="C1542" i="1"/>
  <c r="C1541" i="1"/>
  <c r="H1541" i="1" s="1"/>
  <c r="C1540" i="1"/>
  <c r="H1539" i="1"/>
  <c r="G1539" i="1"/>
  <c r="C1539" i="1"/>
  <c r="H1538" i="1"/>
  <c r="C1538" i="1"/>
  <c r="G1538" i="1" s="1"/>
  <c r="C1537" i="1"/>
  <c r="C1536" i="1"/>
  <c r="G1536" i="1" s="1"/>
  <c r="C1535" i="1"/>
  <c r="H1535" i="1" s="1"/>
  <c r="C1534" i="1"/>
  <c r="C1533" i="1"/>
  <c r="H1533" i="1" s="1"/>
  <c r="C1532" i="1"/>
  <c r="C1531" i="1"/>
  <c r="H1531" i="1" s="1"/>
  <c r="C1529" i="1"/>
  <c r="C1528" i="1"/>
  <c r="G1528" i="1" s="1"/>
  <c r="H1527" i="1"/>
  <c r="G1527" i="1"/>
  <c r="C1527" i="1"/>
  <c r="C1526" i="1"/>
  <c r="C1525" i="1"/>
  <c r="H1525" i="1" s="1"/>
  <c r="H1523" i="1"/>
  <c r="G1523" i="1"/>
  <c r="C1523" i="1"/>
  <c r="H1522" i="1"/>
  <c r="C1522" i="1"/>
  <c r="G1522" i="1" s="1"/>
  <c r="C1521" i="1"/>
  <c r="C1520" i="1"/>
  <c r="G1520" i="1" s="1"/>
  <c r="H1516" i="1"/>
  <c r="C1516" i="1"/>
  <c r="G1516" i="1" s="1"/>
  <c r="H1515" i="1"/>
  <c r="G1515" i="1"/>
  <c r="C1515" i="1"/>
  <c r="G1514" i="1"/>
  <c r="C1514" i="1"/>
  <c r="H1514" i="1" s="1"/>
  <c r="G1513" i="1"/>
  <c r="C1513" i="1"/>
  <c r="H1513" i="1" s="1"/>
  <c r="H1512" i="1"/>
  <c r="C1512" i="1"/>
  <c r="G1512" i="1" s="1"/>
  <c r="H1511" i="1"/>
  <c r="G1511" i="1"/>
  <c r="C1511" i="1"/>
  <c r="C1510" i="1"/>
  <c r="H1510" i="1" s="1"/>
  <c r="C1509" i="1"/>
  <c r="H1509" i="1" s="1"/>
  <c r="H1508" i="1"/>
  <c r="C1508" i="1"/>
  <c r="G1508" i="1" s="1"/>
  <c r="H1507" i="1"/>
  <c r="G1507" i="1"/>
  <c r="C1507" i="1"/>
  <c r="G1506" i="1"/>
  <c r="C1506" i="1"/>
  <c r="H1506" i="1" s="1"/>
  <c r="G1505" i="1"/>
  <c r="C1505" i="1"/>
  <c r="H1505" i="1" s="1"/>
  <c r="C1504" i="1"/>
  <c r="G1504" i="1" s="1"/>
  <c r="H1503" i="1"/>
  <c r="G1503" i="1"/>
  <c r="C1503" i="1"/>
  <c r="C1502" i="1"/>
  <c r="H1502" i="1" s="1"/>
  <c r="H1500" i="1"/>
  <c r="C1500" i="1"/>
  <c r="G1500" i="1" s="1"/>
  <c r="C1498" i="1"/>
  <c r="C1497" i="1"/>
  <c r="H1497" i="1" s="1"/>
  <c r="C1496" i="1"/>
  <c r="H1495" i="1"/>
  <c r="G1495" i="1"/>
  <c r="C1495" i="1"/>
  <c r="H1494" i="1"/>
  <c r="C1494" i="1"/>
  <c r="G1494" i="1" s="1"/>
  <c r="C1493" i="1"/>
  <c r="C1492" i="1"/>
  <c r="G1492" i="1" s="1"/>
  <c r="C1491" i="1"/>
  <c r="H1491" i="1" s="1"/>
  <c r="C1490" i="1"/>
  <c r="C1489" i="1"/>
  <c r="H1489" i="1" s="1"/>
  <c r="C1488" i="1"/>
  <c r="H1487" i="1"/>
  <c r="G1487" i="1"/>
  <c r="C1487" i="1"/>
  <c r="C1486" i="1"/>
  <c r="G1486" i="1" s="1"/>
  <c r="C1485" i="1"/>
  <c r="C1484" i="1"/>
  <c r="G1484" i="1" s="1"/>
  <c r="C1482" i="1"/>
  <c r="C1480" i="1"/>
  <c r="D1479" i="1"/>
  <c r="C1479" i="1"/>
  <c r="G1478" i="1"/>
  <c r="D1478" i="1"/>
  <c r="C1478" i="1"/>
  <c r="J1478" i="1" s="1"/>
  <c r="D1477" i="1"/>
  <c r="C1477" i="1"/>
  <c r="D1476" i="1"/>
  <c r="C1476" i="1"/>
  <c r="C1475" i="1"/>
  <c r="J1474" i="1"/>
  <c r="D1474" i="1"/>
  <c r="C1474" i="1"/>
  <c r="H1473" i="1"/>
  <c r="D1473" i="1"/>
  <c r="C1473" i="1"/>
  <c r="J1473" i="1" s="1"/>
  <c r="G1472" i="1"/>
  <c r="I1472" i="1" s="1"/>
  <c r="D1472" i="1"/>
  <c r="C1472" i="1"/>
  <c r="H1472" i="1" s="1"/>
  <c r="H1471" i="1"/>
  <c r="G1471" i="1"/>
  <c r="D1471" i="1"/>
  <c r="C1471" i="1"/>
  <c r="J1471" i="1" s="1"/>
  <c r="H1470" i="1"/>
  <c r="G1470" i="1"/>
  <c r="D1470" i="1"/>
  <c r="C1470" i="1"/>
  <c r="C1469" i="1"/>
  <c r="D1468" i="1"/>
  <c r="G1468" i="1" s="1"/>
  <c r="C1468" i="1"/>
  <c r="D1467" i="1"/>
  <c r="C1467" i="1"/>
  <c r="G1467" i="1" s="1"/>
  <c r="D1466" i="1"/>
  <c r="C1466" i="1"/>
  <c r="G1466" i="1" s="1"/>
  <c r="D1465" i="1"/>
  <c r="C1465" i="1"/>
  <c r="D1464" i="1"/>
  <c r="G1464" i="1" s="1"/>
  <c r="C1464" i="1"/>
  <c r="G1463" i="1"/>
  <c r="D1463" i="1"/>
  <c r="C1463" i="1"/>
  <c r="D1462" i="1"/>
  <c r="C1462" i="1"/>
  <c r="D1461" i="1"/>
  <c r="C1461" i="1"/>
  <c r="H1461" i="1" s="1"/>
  <c r="H1460" i="1"/>
  <c r="D1460" i="1"/>
  <c r="C1460" i="1"/>
  <c r="J1460" i="1" s="1"/>
  <c r="D1459" i="1"/>
  <c r="C1459" i="1"/>
  <c r="H1459" i="1" s="1"/>
  <c r="H1458" i="1"/>
  <c r="G1458" i="1"/>
  <c r="D1458" i="1"/>
  <c r="C1458" i="1"/>
  <c r="J1458" i="1" s="1"/>
  <c r="D1457" i="1"/>
  <c r="C1457" i="1"/>
  <c r="H1457" i="1" s="1"/>
  <c r="H1456" i="1"/>
  <c r="D1456" i="1"/>
  <c r="C1456" i="1"/>
  <c r="J1456" i="1" s="1"/>
  <c r="J1455" i="1"/>
  <c r="G1455" i="1"/>
  <c r="I1455" i="1" s="1"/>
  <c r="D1455" i="1"/>
  <c r="C1455" i="1"/>
  <c r="H1455" i="1" s="1"/>
  <c r="D1454" i="1"/>
  <c r="C1454" i="1"/>
  <c r="D1453" i="1"/>
  <c r="C1453" i="1"/>
  <c r="H1453" i="1" s="1"/>
  <c r="H1452" i="1"/>
  <c r="D1452" i="1"/>
  <c r="C1452" i="1"/>
  <c r="J1452" i="1" s="1"/>
  <c r="J1451" i="1"/>
  <c r="G1451" i="1"/>
  <c r="I1451" i="1" s="1"/>
  <c r="D1451" i="1"/>
  <c r="C1451" i="1"/>
  <c r="H1451" i="1" s="1"/>
  <c r="H1450" i="1"/>
  <c r="G1450" i="1"/>
  <c r="D1450" i="1"/>
  <c r="C1450" i="1"/>
  <c r="J1450" i="1" s="1"/>
  <c r="J1449" i="1"/>
  <c r="G1449" i="1"/>
  <c r="I1449" i="1" s="1"/>
  <c r="D1449" i="1"/>
  <c r="C1449" i="1"/>
  <c r="H1449" i="1" s="1"/>
  <c r="H1448" i="1"/>
  <c r="D1448" i="1"/>
  <c r="C1448" i="1"/>
  <c r="J1448" i="1" s="1"/>
  <c r="D1447" i="1"/>
  <c r="J1447" i="1" s="1"/>
  <c r="C1447" i="1"/>
  <c r="H1446" i="1"/>
  <c r="G1446" i="1"/>
  <c r="I1446" i="1" s="1"/>
  <c r="D1446" i="1"/>
  <c r="C1446" i="1"/>
  <c r="J1446" i="1" s="1"/>
  <c r="D1445" i="1"/>
  <c r="H1445" i="1" s="1"/>
  <c r="C1445" i="1"/>
  <c r="D1444" i="1"/>
  <c r="C1444" i="1"/>
  <c r="H1444" i="1" s="1"/>
  <c r="D1443" i="1"/>
  <c r="C1443" i="1"/>
  <c r="G1443" i="1" s="1"/>
  <c r="D1442" i="1"/>
  <c r="C1442" i="1"/>
  <c r="G1442" i="1" s="1"/>
  <c r="D1441" i="1"/>
  <c r="C1441" i="1"/>
  <c r="G1441" i="1" s="1"/>
  <c r="D1440" i="1"/>
  <c r="C1440" i="1"/>
  <c r="G1440" i="1" s="1"/>
  <c r="D1439" i="1"/>
  <c r="C1439" i="1"/>
  <c r="G1439" i="1" s="1"/>
  <c r="D1438" i="1"/>
  <c r="C1438" i="1"/>
  <c r="H1438" i="1" s="1"/>
  <c r="D1437" i="1"/>
  <c r="D1436" i="1"/>
  <c r="G1434" i="1"/>
  <c r="D1434" i="1"/>
  <c r="C1434" i="1"/>
  <c r="H1434" i="1" s="1"/>
  <c r="G1433" i="1"/>
  <c r="D1433" i="1"/>
  <c r="C1433" i="1"/>
  <c r="H1433" i="1" s="1"/>
  <c r="D1432" i="1"/>
  <c r="C1432" i="1"/>
  <c r="H1432" i="1" s="1"/>
  <c r="D1431" i="1"/>
  <c r="C1431" i="1"/>
  <c r="H1431" i="1" s="1"/>
  <c r="G1430" i="1"/>
  <c r="D1430" i="1"/>
  <c r="C1430" i="1"/>
  <c r="H1430" i="1" s="1"/>
  <c r="G1429" i="1"/>
  <c r="D1429" i="1"/>
  <c r="C1429" i="1"/>
  <c r="H1429" i="1" s="1"/>
  <c r="D1428" i="1"/>
  <c r="C1428" i="1"/>
  <c r="H1428" i="1" s="1"/>
  <c r="D1427" i="1"/>
  <c r="C1427" i="1"/>
  <c r="H1427" i="1" s="1"/>
  <c r="G1426" i="1"/>
  <c r="D1426" i="1"/>
  <c r="C1426" i="1"/>
  <c r="H1426" i="1" s="1"/>
  <c r="G1425" i="1"/>
  <c r="D1425" i="1"/>
  <c r="C1425" i="1"/>
  <c r="H1425" i="1" s="1"/>
  <c r="D1424" i="1"/>
  <c r="C1424" i="1"/>
  <c r="H1424" i="1" s="1"/>
  <c r="D1423" i="1"/>
  <c r="G1422" i="1"/>
  <c r="D1422" i="1"/>
  <c r="C1422" i="1"/>
  <c r="H1422" i="1" s="1"/>
  <c r="G1421" i="1"/>
  <c r="D1421" i="1"/>
  <c r="C1421" i="1"/>
  <c r="H1421" i="1" s="1"/>
  <c r="D1420" i="1"/>
  <c r="C1420" i="1"/>
  <c r="H1420" i="1" s="1"/>
  <c r="D1419" i="1"/>
  <c r="C1419" i="1"/>
  <c r="H1419" i="1" s="1"/>
  <c r="G1418" i="1"/>
  <c r="D1418" i="1"/>
  <c r="C1418" i="1"/>
  <c r="H1418" i="1" s="1"/>
  <c r="G1417" i="1"/>
  <c r="D1417" i="1"/>
  <c r="C1417" i="1"/>
  <c r="H1417" i="1" s="1"/>
  <c r="D1416" i="1"/>
  <c r="C1416" i="1"/>
  <c r="H1416" i="1" s="1"/>
  <c r="D1415" i="1"/>
  <c r="C1415" i="1"/>
  <c r="H1415" i="1" s="1"/>
  <c r="G1414" i="1"/>
  <c r="D1414" i="1"/>
  <c r="C1414" i="1"/>
  <c r="H1414" i="1" s="1"/>
  <c r="G1413" i="1"/>
  <c r="D1413" i="1"/>
  <c r="C1413" i="1"/>
  <c r="H1413" i="1" s="1"/>
  <c r="D1412" i="1"/>
  <c r="C1412" i="1"/>
  <c r="H1412" i="1" s="1"/>
  <c r="D1411" i="1"/>
  <c r="C1411" i="1"/>
  <c r="H1411" i="1" s="1"/>
  <c r="G1410" i="1"/>
  <c r="D1410" i="1"/>
  <c r="C1410" i="1"/>
  <c r="H1410" i="1" s="1"/>
  <c r="G1409" i="1"/>
  <c r="D1409" i="1"/>
  <c r="C1409" i="1"/>
  <c r="H1409" i="1" s="1"/>
  <c r="D1408" i="1"/>
  <c r="D1407" i="1"/>
  <c r="C1407" i="1"/>
  <c r="H1407" i="1" s="1"/>
  <c r="G1406" i="1"/>
  <c r="D1406" i="1"/>
  <c r="C1406" i="1"/>
  <c r="H1406" i="1" s="1"/>
  <c r="G1405" i="1"/>
  <c r="D1405" i="1"/>
  <c r="C1405" i="1"/>
  <c r="H1405" i="1" s="1"/>
  <c r="D1404" i="1"/>
  <c r="C1404" i="1"/>
  <c r="H1404" i="1" s="1"/>
  <c r="D1403" i="1"/>
  <c r="C1403" i="1"/>
  <c r="G1402" i="1"/>
  <c r="D1402" i="1"/>
  <c r="C1402" i="1"/>
  <c r="H1402" i="1" s="1"/>
  <c r="D1401" i="1"/>
  <c r="G1401" i="1" s="1"/>
  <c r="C1401" i="1"/>
  <c r="D1400" i="1"/>
  <c r="C1400" i="1"/>
  <c r="H1400" i="1" s="1"/>
  <c r="D1399" i="1"/>
  <c r="C1399" i="1"/>
  <c r="H1399" i="1" s="1"/>
  <c r="G1398" i="1"/>
  <c r="D1398" i="1"/>
  <c r="C1398" i="1"/>
  <c r="H1398" i="1" s="1"/>
  <c r="G1397" i="1"/>
  <c r="D1397" i="1"/>
  <c r="C1397" i="1"/>
  <c r="H1397" i="1" s="1"/>
  <c r="D1396" i="1"/>
  <c r="C1396" i="1"/>
  <c r="H1396" i="1" s="1"/>
  <c r="D1395" i="1"/>
  <c r="C1395" i="1"/>
  <c r="H1395" i="1" s="1"/>
  <c r="G1394" i="1"/>
  <c r="D1394" i="1"/>
  <c r="C1394" i="1"/>
  <c r="H1394" i="1" s="1"/>
  <c r="G1393" i="1"/>
  <c r="D1393" i="1"/>
  <c r="C1393" i="1"/>
  <c r="H1393" i="1" s="1"/>
  <c r="D1392" i="1"/>
  <c r="C1392" i="1"/>
  <c r="H1392" i="1" s="1"/>
  <c r="D1391" i="1"/>
  <c r="C1391" i="1"/>
  <c r="H1391" i="1" s="1"/>
  <c r="G1390" i="1"/>
  <c r="D1390" i="1"/>
  <c r="C1390" i="1"/>
  <c r="H1390" i="1" s="1"/>
  <c r="G1389" i="1"/>
  <c r="D1389" i="1"/>
  <c r="C1389" i="1"/>
  <c r="H1389" i="1" s="1"/>
  <c r="D1388" i="1"/>
  <c r="C1388" i="1"/>
  <c r="H1388" i="1" s="1"/>
  <c r="D1387" i="1"/>
  <c r="C1387" i="1"/>
  <c r="H1387" i="1" s="1"/>
  <c r="G1386" i="1"/>
  <c r="D1386" i="1"/>
  <c r="C1386" i="1"/>
  <c r="H1386" i="1" s="1"/>
  <c r="G1385" i="1"/>
  <c r="D1385" i="1"/>
  <c r="C1385" i="1"/>
  <c r="H1385" i="1" s="1"/>
  <c r="D1384" i="1"/>
  <c r="C1384" i="1"/>
  <c r="H1384" i="1" s="1"/>
  <c r="D1383" i="1"/>
  <c r="C1383" i="1"/>
  <c r="H1383" i="1" s="1"/>
  <c r="G1382" i="1"/>
  <c r="D1382" i="1"/>
  <c r="C1382" i="1"/>
  <c r="H1382" i="1" s="1"/>
  <c r="G1381" i="1"/>
  <c r="D1381" i="1"/>
  <c r="C1381" i="1"/>
  <c r="H1381" i="1" s="1"/>
  <c r="D1380" i="1"/>
  <c r="C1380" i="1"/>
  <c r="H1380" i="1" s="1"/>
  <c r="D1379" i="1"/>
  <c r="C1379" i="1"/>
  <c r="H1379" i="1" s="1"/>
  <c r="G1378" i="1"/>
  <c r="D1378" i="1"/>
  <c r="C1378" i="1"/>
  <c r="H1378" i="1" s="1"/>
  <c r="G1377" i="1"/>
  <c r="D1377" i="1"/>
  <c r="C1377" i="1"/>
  <c r="H1377" i="1" s="1"/>
  <c r="D1376" i="1"/>
  <c r="C1376" i="1"/>
  <c r="H1376" i="1" s="1"/>
  <c r="D1375" i="1"/>
  <c r="C1375" i="1"/>
  <c r="H1375" i="1" s="1"/>
  <c r="G1374" i="1"/>
  <c r="D1374" i="1"/>
  <c r="C1374" i="1"/>
  <c r="H1374" i="1" s="1"/>
  <c r="G1373" i="1"/>
  <c r="D1373" i="1"/>
  <c r="C1373" i="1"/>
  <c r="H1373" i="1" s="1"/>
  <c r="D1372" i="1"/>
  <c r="C1372" i="1"/>
  <c r="H1372" i="1" s="1"/>
  <c r="D1371" i="1"/>
  <c r="C1371" i="1"/>
  <c r="H1371" i="1" s="1"/>
  <c r="G1370" i="1"/>
  <c r="D1370" i="1"/>
  <c r="C1370" i="1"/>
  <c r="H1370" i="1" s="1"/>
  <c r="G1369" i="1"/>
  <c r="D1369" i="1"/>
  <c r="C1369" i="1"/>
  <c r="H1369" i="1" s="1"/>
  <c r="D1368" i="1"/>
  <c r="C1368" i="1"/>
  <c r="H1368" i="1" s="1"/>
  <c r="D1367" i="1"/>
  <c r="C1367" i="1"/>
  <c r="H1367" i="1" s="1"/>
  <c r="G1366" i="1"/>
  <c r="D1366" i="1"/>
  <c r="C1366" i="1"/>
  <c r="H1366" i="1" s="1"/>
  <c r="G1365" i="1"/>
  <c r="D1365" i="1"/>
  <c r="C1365" i="1"/>
  <c r="H1365" i="1" s="1"/>
  <c r="D1364" i="1"/>
  <c r="C1364" i="1"/>
  <c r="H1364" i="1" s="1"/>
  <c r="D1363" i="1"/>
  <c r="C1363" i="1"/>
  <c r="H1363" i="1" s="1"/>
  <c r="G1362" i="1"/>
  <c r="D1362" i="1"/>
  <c r="C1362" i="1"/>
  <c r="H1362" i="1" s="1"/>
  <c r="G1361" i="1"/>
  <c r="D1361" i="1"/>
  <c r="C1361" i="1"/>
  <c r="H1361" i="1" s="1"/>
  <c r="D1360" i="1"/>
  <c r="C1360" i="1"/>
  <c r="H1360" i="1" s="1"/>
  <c r="D1359" i="1"/>
  <c r="C1359" i="1"/>
  <c r="H1359" i="1" s="1"/>
  <c r="G1358" i="1"/>
  <c r="D1358" i="1"/>
  <c r="C1358" i="1"/>
  <c r="H1358" i="1" s="1"/>
  <c r="G1357" i="1"/>
  <c r="D1357" i="1"/>
  <c r="C1357" i="1"/>
  <c r="H1357" i="1" s="1"/>
  <c r="D1356" i="1"/>
  <c r="C1356" i="1"/>
  <c r="G1356" i="1" s="1"/>
  <c r="D1355" i="1"/>
  <c r="C1355" i="1"/>
  <c r="H1355" i="1" s="1"/>
  <c r="G1354" i="1"/>
  <c r="D1354" i="1"/>
  <c r="C1354" i="1"/>
  <c r="H1354" i="1" s="1"/>
  <c r="G1353" i="1"/>
  <c r="D1353" i="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G1299" i="1"/>
  <c r="D1299" i="1"/>
  <c r="H1299" i="1" s="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G1266" i="1"/>
  <c r="D1266" i="1"/>
  <c r="H1266" i="1" s="1"/>
  <c r="C1266" i="1"/>
  <c r="H1265" i="1"/>
  <c r="G1265" i="1"/>
  <c r="D1265" i="1"/>
  <c r="C1265" i="1"/>
  <c r="G1264"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G1244" i="1"/>
  <c r="D1244" i="1"/>
  <c r="H1244" i="1" s="1"/>
  <c r="C1244" i="1"/>
  <c r="H1243" i="1"/>
  <c r="G1243" i="1"/>
  <c r="D1243" i="1"/>
  <c r="C1243" i="1"/>
  <c r="H1242" i="1"/>
  <c r="G1242" i="1"/>
  <c r="D1242" i="1"/>
  <c r="C1242" i="1"/>
  <c r="G1241" i="1"/>
  <c r="D1241" i="1"/>
  <c r="H1241" i="1" s="1"/>
  <c r="C1241" i="1"/>
  <c r="H1240" i="1"/>
  <c r="G1240" i="1"/>
  <c r="D1240" i="1"/>
  <c r="C1240" i="1"/>
  <c r="H1239" i="1"/>
  <c r="G1239" i="1"/>
  <c r="D1239" i="1"/>
  <c r="C1239" i="1"/>
  <c r="H1238" i="1"/>
  <c r="G1238" i="1"/>
  <c r="D1238" i="1"/>
  <c r="C1238" i="1"/>
  <c r="H1237" i="1"/>
  <c r="D1237" i="1"/>
  <c r="G1237" i="1" s="1"/>
  <c r="C1237" i="1"/>
  <c r="C1236"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H1224" i="1" s="1"/>
  <c r="C1224" i="1"/>
  <c r="C1223" i="1"/>
  <c r="C1222" i="1"/>
  <c r="H1221" i="1"/>
  <c r="G1221" i="1"/>
  <c r="D1221" i="1"/>
  <c r="C1221" i="1"/>
  <c r="H1220" i="1"/>
  <c r="G1220" i="1"/>
  <c r="D1220" i="1"/>
  <c r="C1220" i="1"/>
  <c r="H1219" i="1"/>
  <c r="G1219" i="1"/>
  <c r="D1219" i="1"/>
  <c r="C1219" i="1"/>
  <c r="D1218" i="1"/>
  <c r="H1218" i="1" s="1"/>
  <c r="C1218" i="1"/>
  <c r="D1217" i="1"/>
  <c r="H1217" i="1" s="1"/>
  <c r="C1217" i="1"/>
  <c r="D1216" i="1"/>
  <c r="H1216" i="1" s="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D1165" i="1"/>
  <c r="H1165" i="1" s="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D1157" i="1"/>
  <c r="G1157" i="1" s="1"/>
  <c r="C1157" i="1"/>
  <c r="D1156" i="1"/>
  <c r="H1156" i="1" s="1"/>
  <c r="C1156" i="1"/>
  <c r="D1155" i="1"/>
  <c r="H1155" i="1" s="1"/>
  <c r="C1155" i="1"/>
  <c r="D1154" i="1"/>
  <c r="G1151" i="1"/>
  <c r="D1151" i="1"/>
  <c r="H1151" i="1" s="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D1138" i="1"/>
  <c r="H1138" i="1" s="1"/>
  <c r="C1138" i="1"/>
  <c r="D1137" i="1"/>
  <c r="H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H1064" i="1" s="1"/>
  <c r="C1064" i="1"/>
  <c r="H1063" i="1"/>
  <c r="G1063" i="1"/>
  <c r="D1063" i="1"/>
  <c r="C1063" i="1"/>
  <c r="D1062" i="1"/>
  <c r="H1062" i="1" s="1"/>
  <c r="C1062" i="1"/>
  <c r="D1061" i="1"/>
  <c r="H1061" i="1" s="1"/>
  <c r="C1061" i="1"/>
  <c r="H1060" i="1"/>
  <c r="G1060" i="1"/>
  <c r="D1060" i="1"/>
  <c r="C1060" i="1"/>
  <c r="H1059" i="1"/>
  <c r="G1059" i="1"/>
  <c r="D1059" i="1"/>
  <c r="C1059" i="1"/>
  <c r="H1058" i="1"/>
  <c r="G1058" i="1"/>
  <c r="D1058" i="1"/>
  <c r="C1058" i="1"/>
  <c r="H1057" i="1"/>
  <c r="G1057" i="1"/>
  <c r="D1057" i="1"/>
  <c r="C1057" i="1"/>
  <c r="D1056" i="1"/>
  <c r="H1056" i="1" s="1"/>
  <c r="C1056" i="1"/>
  <c r="H1055" i="1"/>
  <c r="G1055" i="1"/>
  <c r="D1055" i="1"/>
  <c r="C1055" i="1"/>
  <c r="D1054" i="1"/>
  <c r="H1054" i="1" s="1"/>
  <c r="C1054" i="1"/>
  <c r="H1053" i="1"/>
  <c r="G1053" i="1"/>
  <c r="D1053" i="1"/>
  <c r="C1053" i="1"/>
  <c r="H1052" i="1"/>
  <c r="G1052" i="1"/>
  <c r="D1052" i="1"/>
  <c r="C1052" i="1"/>
  <c r="H1051" i="1"/>
  <c r="G1051" i="1"/>
  <c r="D1051" i="1"/>
  <c r="C1051" i="1"/>
  <c r="D1050" i="1"/>
  <c r="H1050" i="1" s="1"/>
  <c r="C1050" i="1"/>
  <c r="H1049" i="1"/>
  <c r="G1049" i="1"/>
  <c r="D1049" i="1"/>
  <c r="C1049" i="1"/>
  <c r="D1048" i="1"/>
  <c r="H1048" i="1" s="1"/>
  <c r="C1048" i="1"/>
  <c r="G1045" i="1"/>
  <c r="D1045" i="1"/>
  <c r="H1045" i="1" s="1"/>
  <c r="C1045" i="1"/>
  <c r="H1044" i="1"/>
  <c r="G1044" i="1"/>
  <c r="D1044" i="1"/>
  <c r="C1044" i="1"/>
  <c r="H1043" i="1"/>
  <c r="G1043" i="1"/>
  <c r="D1043" i="1"/>
  <c r="C1043" i="1"/>
  <c r="H1042" i="1"/>
  <c r="G1042" i="1"/>
  <c r="D1042" i="1"/>
  <c r="C1042" i="1"/>
  <c r="G1041" i="1"/>
  <c r="D1041" i="1"/>
  <c r="H1041" i="1" s="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G1033" i="1"/>
  <c r="D1033" i="1"/>
  <c r="H1033" i="1" s="1"/>
  <c r="C1033" i="1"/>
  <c r="G1032" i="1"/>
  <c r="D1032" i="1"/>
  <c r="H1032" i="1" s="1"/>
  <c r="C1032" i="1"/>
  <c r="H1031" i="1"/>
  <c r="G1031" i="1"/>
  <c r="D1031" i="1"/>
  <c r="C1031" i="1"/>
  <c r="D1030" i="1"/>
  <c r="H1030" i="1" s="1"/>
  <c r="C1030" i="1"/>
  <c r="H1029" i="1"/>
  <c r="G1029" i="1"/>
  <c r="D1029" i="1"/>
  <c r="C1029" i="1"/>
  <c r="G1028" i="1"/>
  <c r="D1028" i="1"/>
  <c r="H1028" i="1" s="1"/>
  <c r="C1028" i="1"/>
  <c r="H1027" i="1"/>
  <c r="G1027" i="1"/>
  <c r="D1027" i="1"/>
  <c r="C1027" i="1"/>
  <c r="H1026" i="1"/>
  <c r="G1026" i="1"/>
  <c r="D1026" i="1"/>
  <c r="C1026" i="1"/>
  <c r="G1025" i="1"/>
  <c r="D1025" i="1"/>
  <c r="H1025" i="1" s="1"/>
  <c r="C1025" i="1"/>
  <c r="H1024" i="1"/>
  <c r="G1024" i="1"/>
  <c r="D1024" i="1"/>
  <c r="C1024" i="1"/>
  <c r="D1023" i="1"/>
  <c r="H1023" i="1" s="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G1015" i="1"/>
  <c r="D1015" i="1"/>
  <c r="H1015" i="1" s="1"/>
  <c r="C1015" i="1"/>
  <c r="H1014" i="1"/>
  <c r="G1014" i="1"/>
  <c r="D1014" i="1"/>
  <c r="C1014" i="1"/>
  <c r="D1013" i="1"/>
  <c r="H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G1000" i="1"/>
  <c r="D1000" i="1"/>
  <c r="H1000" i="1" s="1"/>
  <c r="C1000" i="1"/>
  <c r="H999" i="1"/>
  <c r="G999" i="1"/>
  <c r="D999" i="1"/>
  <c r="C999" i="1"/>
  <c r="H998" i="1"/>
  <c r="G998" i="1"/>
  <c r="D998" i="1"/>
  <c r="C998" i="1"/>
  <c r="D997" i="1"/>
  <c r="H997" i="1" s="1"/>
  <c r="C997" i="1"/>
  <c r="H996" i="1"/>
  <c r="G996" i="1"/>
  <c r="D996" i="1"/>
  <c r="C996" i="1"/>
  <c r="H995" i="1"/>
  <c r="G995" i="1"/>
  <c r="D995" i="1"/>
  <c r="C995" i="1"/>
  <c r="H994" i="1"/>
  <c r="G994" i="1"/>
  <c r="D994" i="1"/>
  <c r="C994" i="1"/>
  <c r="H993" i="1"/>
  <c r="D993" i="1"/>
  <c r="G993" i="1" s="1"/>
  <c r="C993" i="1"/>
  <c r="H992" i="1"/>
  <c r="G992" i="1"/>
  <c r="D992" i="1"/>
  <c r="C992" i="1"/>
  <c r="D991" i="1"/>
  <c r="G991" i="1" s="1"/>
  <c r="C991" i="1"/>
  <c r="H989" i="1"/>
  <c r="G989" i="1"/>
  <c r="D989" i="1"/>
  <c r="C989" i="1"/>
  <c r="H988" i="1"/>
  <c r="G988" i="1"/>
  <c r="D988" i="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D718" i="1"/>
  <c r="H718" i="1" s="1"/>
  <c r="C718" i="1"/>
  <c r="D717" i="1"/>
  <c r="H717" i="1" s="1"/>
  <c r="C717" i="1"/>
  <c r="D716" i="1"/>
  <c r="G716" i="1" s="1"/>
  <c r="C716" i="1"/>
  <c r="D715" i="1"/>
  <c r="H715" i="1" s="1"/>
  <c r="C715" i="1"/>
  <c r="D714" i="1"/>
  <c r="H714" i="1" s="1"/>
  <c r="C714" i="1"/>
  <c r="G713" i="1"/>
  <c r="D713" i="1"/>
  <c r="H713" i="1" s="1"/>
  <c r="C713" i="1"/>
  <c r="H712" i="1"/>
  <c r="G712" i="1"/>
  <c r="D712" i="1"/>
  <c r="C712" i="1"/>
  <c r="H711" i="1"/>
  <c r="G711" i="1"/>
  <c r="D711" i="1"/>
  <c r="C711" i="1"/>
  <c r="H710" i="1"/>
  <c r="G710" i="1"/>
  <c r="D710" i="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G691" i="1"/>
  <c r="D691" i="1"/>
  <c r="H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G670" i="1"/>
  <c r="D670" i="1"/>
  <c r="H670" i="1" s="1"/>
  <c r="C670" i="1"/>
  <c r="H669" i="1"/>
  <c r="G669" i="1"/>
  <c r="D669" i="1"/>
  <c r="C669" i="1"/>
  <c r="G668"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H647" i="1"/>
  <c r="G647" i="1"/>
  <c r="D647" i="1"/>
  <c r="C647" i="1"/>
  <c r="D646" i="1"/>
  <c r="G646" i="1" s="1"/>
  <c r="C646" i="1"/>
  <c r="H645" i="1"/>
  <c r="G645" i="1"/>
  <c r="D645" i="1"/>
  <c r="C645" i="1"/>
  <c r="H644" i="1"/>
  <c r="G644" i="1"/>
  <c r="D644" i="1"/>
  <c r="C644" i="1"/>
  <c r="H643" i="1"/>
  <c r="G643" i="1"/>
  <c r="D643" i="1"/>
  <c r="C643" i="1"/>
  <c r="H642" i="1"/>
  <c r="G642" i="1"/>
  <c r="D642" i="1"/>
  <c r="C642" i="1"/>
  <c r="H641" i="1"/>
  <c r="D641" i="1"/>
  <c r="G641" i="1" s="1"/>
  <c r="C641" i="1"/>
  <c r="H632" i="1"/>
  <c r="D632" i="1"/>
  <c r="G632" i="1" s="1"/>
  <c r="C632" i="1"/>
  <c r="H631" i="1"/>
  <c r="G631" i="1"/>
  <c r="D631" i="1"/>
  <c r="C631" i="1"/>
  <c r="D628" i="1"/>
  <c r="H628" i="1" s="1"/>
  <c r="C628" i="1"/>
  <c r="H627" i="1"/>
  <c r="G627" i="1"/>
  <c r="D627" i="1"/>
  <c r="C627" i="1"/>
  <c r="D626" i="1"/>
  <c r="G626" i="1" s="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D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C413" i="1"/>
  <c r="D412" i="1"/>
  <c r="H412" i="1" s="1"/>
  <c r="C412" i="1"/>
  <c r="C411" i="1"/>
  <c r="D406" i="1"/>
  <c r="H406" i="1" s="1"/>
  <c r="C406" i="1"/>
  <c r="H405" i="1"/>
  <c r="G405" i="1"/>
  <c r="D405" i="1"/>
  <c r="C405" i="1"/>
  <c r="H404" i="1"/>
  <c r="G404" i="1"/>
  <c r="D404" i="1"/>
  <c r="C404" i="1"/>
  <c r="D401" i="1"/>
  <c r="H401" i="1" s="1"/>
  <c r="C401" i="1"/>
  <c r="D400" i="1"/>
  <c r="H400" i="1" s="1"/>
  <c r="C400" i="1"/>
  <c r="D399" i="1"/>
  <c r="H399" i="1" s="1"/>
  <c r="C399" i="1"/>
  <c r="H398" i="1"/>
  <c r="D398" i="1"/>
  <c r="G398" i="1" s="1"/>
  <c r="C398" i="1"/>
  <c r="C397" i="1"/>
  <c r="H396" i="1"/>
  <c r="G396" i="1"/>
  <c r="D396" i="1"/>
  <c r="C396" i="1"/>
  <c r="H395" i="1"/>
  <c r="G395" i="1"/>
  <c r="D395" i="1"/>
  <c r="C395" i="1"/>
  <c r="H394" i="1"/>
  <c r="D394" i="1"/>
  <c r="G394" i="1" s="1"/>
  <c r="C394" i="1"/>
  <c r="H393" i="1"/>
  <c r="G393" i="1"/>
  <c r="D393" i="1"/>
  <c r="C393" i="1"/>
  <c r="H392" i="1"/>
  <c r="D392" i="1"/>
  <c r="G392" i="1" s="1"/>
  <c r="C392" i="1"/>
  <c r="C391" i="1"/>
  <c r="H390" i="1"/>
  <c r="G390" i="1"/>
  <c r="D390" i="1"/>
  <c r="C390" i="1"/>
  <c r="H389" i="1"/>
  <c r="G389" i="1"/>
  <c r="D389" i="1"/>
  <c r="C389" i="1"/>
  <c r="D388" i="1"/>
  <c r="H388" i="1" s="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D380" i="1"/>
  <c r="H380" i="1" s="1"/>
  <c r="C380" i="1"/>
  <c r="H379" i="1"/>
  <c r="G379" i="1"/>
  <c r="D379" i="1"/>
  <c r="C379"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D367" i="1"/>
  <c r="H367" i="1" s="1"/>
  <c r="C367" i="1"/>
  <c r="H366" i="1"/>
  <c r="G366" i="1"/>
  <c r="D366" i="1"/>
  <c r="C366" i="1"/>
  <c r="D365" i="1"/>
  <c r="H365" i="1" s="1"/>
  <c r="C365" i="1"/>
  <c r="D364" i="1"/>
  <c r="H364" i="1" s="1"/>
  <c r="C364" i="1"/>
  <c r="D363" i="1"/>
  <c r="H363" i="1" s="1"/>
  <c r="C363" i="1"/>
  <c r="H362" i="1"/>
  <c r="G362" i="1"/>
  <c r="D362" i="1"/>
  <c r="C362" i="1"/>
  <c r="H361" i="1"/>
  <c r="G361" i="1"/>
  <c r="D361" i="1"/>
  <c r="C361" i="1"/>
  <c r="H360" i="1"/>
  <c r="G360" i="1"/>
  <c r="D360" i="1"/>
  <c r="C360"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D292" i="1"/>
  <c r="G292" i="1" s="1"/>
  <c r="C292" i="1"/>
  <c r="H291" i="1"/>
  <c r="D291" i="1"/>
  <c r="G291" i="1" s="1"/>
  <c r="C291" i="1"/>
  <c r="H290" i="1"/>
  <c r="G290" i="1"/>
  <c r="D290" i="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C215" i="1"/>
  <c r="H214" i="1"/>
  <c r="G214" i="1"/>
  <c r="D214" i="1"/>
  <c r="C214" i="1"/>
  <c r="H213" i="1"/>
  <c r="G213" i="1"/>
  <c r="D213" i="1"/>
  <c r="C213" i="1"/>
  <c r="H212" i="1"/>
  <c r="G212" i="1"/>
  <c r="D212" i="1"/>
  <c r="C212" i="1"/>
  <c r="C211" i="1"/>
  <c r="H210" i="1"/>
  <c r="G210" i="1"/>
  <c r="D210" i="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G191" i="1" s="1"/>
  <c r="C191" i="1"/>
  <c r="H190" i="1"/>
  <c r="G190" i="1"/>
  <c r="D190" i="1"/>
  <c r="C190" i="1"/>
  <c r="D189" i="1"/>
  <c r="G189" i="1" s="1"/>
  <c r="C189" i="1"/>
  <c r="H188" i="1"/>
  <c r="G188" i="1"/>
  <c r="D188" i="1"/>
  <c r="C188" i="1"/>
  <c r="D187" i="1"/>
  <c r="H187" i="1" s="1"/>
  <c r="C187" i="1"/>
  <c r="G186" i="1"/>
  <c r="D186" i="1"/>
  <c r="H186" i="1" s="1"/>
  <c r="C186" i="1"/>
  <c r="H185" i="1"/>
  <c r="G185" i="1"/>
  <c r="D185" i="1"/>
  <c r="C185" i="1"/>
  <c r="C184" i="1"/>
  <c r="H183" i="1"/>
  <c r="G183" i="1"/>
  <c r="D183" i="1"/>
  <c r="C183" i="1"/>
  <c r="H182" i="1"/>
  <c r="D182" i="1"/>
  <c r="G182" i="1" s="1"/>
  <c r="C182" i="1"/>
  <c r="H181" i="1"/>
  <c r="G181" i="1"/>
  <c r="D181" i="1"/>
  <c r="C181" i="1"/>
  <c r="H180" i="1"/>
  <c r="G180" i="1"/>
  <c r="D180" i="1"/>
  <c r="C180" i="1"/>
  <c r="H179" i="1"/>
  <c r="G179" i="1"/>
  <c r="D179" i="1"/>
  <c r="C179" i="1"/>
  <c r="H178" i="1"/>
  <c r="G178" i="1"/>
  <c r="D178" i="1"/>
  <c r="C178" i="1"/>
  <c r="H177" i="1"/>
  <c r="G177" i="1"/>
  <c r="D177" i="1"/>
  <c r="C177" i="1"/>
  <c r="D176" i="1"/>
  <c r="H176" i="1" s="1"/>
  <c r="C176" i="1"/>
  <c r="G175" i="1"/>
  <c r="D175" i="1"/>
  <c r="H175" i="1" s="1"/>
  <c r="C175" i="1"/>
  <c r="D174" i="1"/>
  <c r="H174" i="1" s="1"/>
  <c r="C174" i="1"/>
  <c r="C173" i="1"/>
  <c r="D172" i="1"/>
  <c r="H172" i="1" s="1"/>
  <c r="C172" i="1"/>
  <c r="H171" i="1"/>
  <c r="G171" i="1"/>
  <c r="D171" i="1"/>
  <c r="C171" i="1"/>
  <c r="D170" i="1"/>
  <c r="H170" i="1" s="1"/>
  <c r="C170" i="1"/>
  <c r="H169" i="1"/>
  <c r="G169" i="1"/>
  <c r="D169" i="1"/>
  <c r="C169" i="1"/>
  <c r="D168" i="1"/>
  <c r="H168" i="1" s="1"/>
  <c r="C168" i="1"/>
  <c r="D167" i="1"/>
  <c r="H167" i="1" s="1"/>
  <c r="C167" i="1"/>
  <c r="D166" i="1"/>
  <c r="H166" i="1" s="1"/>
  <c r="C166" i="1"/>
  <c r="D165" i="1"/>
  <c r="H165" i="1" s="1"/>
  <c r="C165" i="1"/>
  <c r="H164" i="1"/>
  <c r="G164" i="1"/>
  <c r="D164" i="1"/>
  <c r="C164" i="1"/>
  <c r="D163" i="1"/>
  <c r="H163" i="1" s="1"/>
  <c r="C163" i="1"/>
  <c r="D162" i="1"/>
  <c r="H162" i="1" s="1"/>
  <c r="C162" i="1"/>
  <c r="D161" i="1"/>
  <c r="H161" i="1" s="1"/>
  <c r="C161" i="1"/>
  <c r="D160" i="1"/>
  <c r="H160" i="1" s="1"/>
  <c r="C160" i="1"/>
  <c r="H158" i="1"/>
  <c r="G158" i="1"/>
  <c r="D158" i="1"/>
  <c r="C158" i="1"/>
  <c r="G157" i="1"/>
  <c r="D157" i="1"/>
  <c r="H157" i="1" s="1"/>
  <c r="C157" i="1"/>
  <c r="G156" i="1"/>
  <c r="D156" i="1"/>
  <c r="H156" i="1" s="1"/>
  <c r="C156" i="1"/>
  <c r="C155" i="1"/>
  <c r="G154" i="1"/>
  <c r="D154" i="1"/>
  <c r="H154" i="1" s="1"/>
  <c r="C154" i="1"/>
  <c r="H153" i="1"/>
  <c r="G153" i="1"/>
  <c r="D153" i="1"/>
  <c r="C153" i="1"/>
  <c r="H152" i="1"/>
  <c r="G152" i="1"/>
  <c r="D152" i="1"/>
  <c r="C152" i="1"/>
  <c r="D151" i="1"/>
  <c r="H151" i="1" s="1"/>
  <c r="C151" i="1"/>
  <c r="D150" i="1"/>
  <c r="H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H134" i="1"/>
  <c r="G134" i="1"/>
  <c r="D134" i="1"/>
  <c r="C134" i="1"/>
  <c r="H133" i="1"/>
  <c r="G133" i="1"/>
  <c r="D133" i="1"/>
  <c r="C133" i="1"/>
  <c r="D132" i="1"/>
  <c r="G132" i="1" s="1"/>
  <c r="C132" i="1"/>
  <c r="H131" i="1"/>
  <c r="G131" i="1"/>
  <c r="D131" i="1"/>
  <c r="C131" i="1"/>
  <c r="C130" i="1"/>
  <c r="C129" i="1"/>
  <c r="H128" i="1"/>
  <c r="G128" i="1"/>
  <c r="D128" i="1"/>
  <c r="C128" i="1"/>
  <c r="H127" i="1"/>
  <c r="G127" i="1"/>
  <c r="D127" i="1"/>
  <c r="C127" i="1"/>
  <c r="H126" i="1"/>
  <c r="G126" i="1"/>
  <c r="D126" i="1"/>
  <c r="C126" i="1"/>
  <c r="H125" i="1"/>
  <c r="G125" i="1"/>
  <c r="D125" i="1"/>
  <c r="C125" i="1"/>
  <c r="H124" i="1"/>
  <c r="G124" i="1"/>
  <c r="D124" i="1"/>
  <c r="C124" i="1"/>
  <c r="G123" i="1"/>
  <c r="D123" i="1"/>
  <c r="H123" i="1" s="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G93" i="1" s="1"/>
  <c r="C93" i="1"/>
  <c r="H92" i="1"/>
  <c r="G92" i="1"/>
  <c r="D92" i="1"/>
  <c r="C92" i="1"/>
  <c r="H91" i="1"/>
  <c r="G91" i="1"/>
  <c r="D91" i="1"/>
  <c r="C91" i="1"/>
  <c r="H90" i="1"/>
  <c r="G90" i="1"/>
  <c r="D90" i="1"/>
  <c r="C90" i="1"/>
  <c r="H89" i="1"/>
  <c r="G89" i="1"/>
  <c r="D89" i="1"/>
  <c r="C89" i="1"/>
  <c r="H88" i="1"/>
  <c r="G88" i="1"/>
  <c r="D88" i="1"/>
  <c r="C88" i="1"/>
  <c r="D87" i="1"/>
  <c r="H87" i="1" s="1"/>
  <c r="C87" i="1"/>
  <c r="H86" i="1"/>
  <c r="D86" i="1"/>
  <c r="G86" i="1" s="1"/>
  <c r="C86" i="1"/>
  <c r="H85" i="1"/>
  <c r="G85" i="1"/>
  <c r="D85" i="1"/>
  <c r="C85" i="1"/>
  <c r="H84" i="1"/>
  <c r="G84" i="1"/>
  <c r="D84" i="1"/>
  <c r="C84" i="1"/>
  <c r="H83" i="1"/>
  <c r="G83" i="1"/>
  <c r="D83" i="1"/>
  <c r="C83" i="1"/>
  <c r="H82" i="1"/>
  <c r="G82" i="1"/>
  <c r="D82" i="1"/>
  <c r="C82" i="1"/>
  <c r="H81" i="1"/>
  <c r="G81" i="1"/>
  <c r="D81" i="1"/>
  <c r="C81" i="1"/>
  <c r="H80" i="1"/>
  <c r="G80" i="1"/>
  <c r="D80" i="1"/>
  <c r="C80" i="1"/>
  <c r="C79"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D70" i="1"/>
  <c r="H70" i="1" s="1"/>
  <c r="C70" i="1"/>
  <c r="H69" i="1"/>
  <c r="G69" i="1"/>
  <c r="D69" i="1"/>
  <c r="C69" i="1"/>
  <c r="H68" i="1"/>
  <c r="G68" i="1"/>
  <c r="D68" i="1"/>
  <c r="C68" i="1"/>
  <c r="H67" i="1"/>
  <c r="G67" i="1"/>
  <c r="D67" i="1"/>
  <c r="C67" i="1"/>
  <c r="D66" i="1"/>
  <c r="H66" i="1" s="1"/>
  <c r="C66" i="1"/>
  <c r="H65"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717" i="1" l="1"/>
  <c r="B216" i="9"/>
  <c r="G695" i="1"/>
  <c r="E38" i="9"/>
  <c r="B38" i="9" s="1"/>
  <c r="H1447" i="1"/>
  <c r="H1437" i="1"/>
  <c r="G1437" i="1"/>
  <c r="D5" i="7"/>
  <c r="G1447" i="1"/>
  <c r="I1447" i="1" s="1"/>
  <c r="E288" i="9"/>
  <c r="B288" i="9" s="1"/>
  <c r="G709" i="1"/>
  <c r="E275" i="9"/>
  <c r="G649" i="1"/>
  <c r="G648" i="1"/>
  <c r="E22" i="9"/>
  <c r="B22" i="9" s="1"/>
  <c r="H646" i="1"/>
  <c r="G1510" i="1"/>
  <c r="H1578" i="1"/>
  <c r="G1579" i="1"/>
  <c r="G1530" i="1"/>
  <c r="H1530" i="1"/>
  <c r="G1531" i="1"/>
  <c r="G1535" i="1"/>
  <c r="G1509" i="1"/>
  <c r="H1504" i="1"/>
  <c r="H1499" i="1"/>
  <c r="G1499" i="1"/>
  <c r="G1502" i="1"/>
  <c r="C1501" i="1"/>
  <c r="G1491" i="1"/>
  <c r="H1486" i="1"/>
  <c r="C1483" i="1"/>
  <c r="H1483" i="1" s="1"/>
  <c r="G1062" i="1"/>
  <c r="E35" i="9"/>
  <c r="B35" i="9" s="1"/>
  <c r="G289" i="1"/>
  <c r="G399" i="1"/>
  <c r="G401" i="1"/>
  <c r="G400" i="1"/>
  <c r="G413" i="1"/>
  <c r="G406" i="1"/>
  <c r="G412" i="1"/>
  <c r="G411" i="1"/>
  <c r="H411" i="1"/>
  <c r="E644" i="4"/>
  <c r="D638" i="1" s="1"/>
  <c r="B275" i="9"/>
  <c r="G628" i="1"/>
  <c r="H626" i="1"/>
  <c r="H1403" i="1"/>
  <c r="H1401" i="1"/>
  <c r="G1235" i="1"/>
  <c r="H1235" i="1"/>
  <c r="F259" i="5"/>
  <c r="D1236" i="1"/>
  <c r="D1223" i="1"/>
  <c r="H1223" i="1" s="1"/>
  <c r="F245" i="5"/>
  <c r="G1222" i="1"/>
  <c r="G1223" i="1"/>
  <c r="G1224" i="1"/>
  <c r="G1218" i="1"/>
  <c r="G1216" i="1"/>
  <c r="G1217" i="1"/>
  <c r="G1166" i="1"/>
  <c r="E309" i="9"/>
  <c r="B309" i="9" s="1"/>
  <c r="G1165" i="1"/>
  <c r="E293" i="9"/>
  <c r="B293" i="9" s="1"/>
  <c r="G1160" i="1"/>
  <c r="H1157" i="1"/>
  <c r="G1156" i="1"/>
  <c r="G1155" i="1"/>
  <c r="G1138" i="1"/>
  <c r="G1137" i="1"/>
  <c r="E291" i="9"/>
  <c r="B291" i="9" s="1"/>
  <c r="G1064" i="1"/>
  <c r="G1056" i="1"/>
  <c r="G1061" i="1"/>
  <c r="G1054" i="1"/>
  <c r="G1048" i="1"/>
  <c r="G1050" i="1"/>
  <c r="F63" i="5"/>
  <c r="G1030" i="1"/>
  <c r="G1023" i="1"/>
  <c r="E12" i="5"/>
  <c r="D990" i="1" s="1"/>
  <c r="G1013" i="1"/>
  <c r="G997" i="1"/>
  <c r="H991" i="1"/>
  <c r="G986" i="1"/>
  <c r="G987" i="1"/>
  <c r="E7" i="5"/>
  <c r="F369" i="4"/>
  <c r="G151" i="1"/>
  <c r="F153" i="4"/>
  <c r="G149" i="1"/>
  <c r="G150" i="1"/>
  <c r="G87" i="1"/>
  <c r="H93" i="1"/>
  <c r="G70" i="1"/>
  <c r="G72" i="1"/>
  <c r="G718" i="1"/>
  <c r="H716" i="1"/>
  <c r="G715" i="1"/>
  <c r="G714" i="1"/>
  <c r="G397" i="1"/>
  <c r="H397" i="1"/>
  <c r="G386" i="1"/>
  <c r="G388" i="1"/>
  <c r="G380" i="1"/>
  <c r="H378" i="1"/>
  <c r="G367" i="1"/>
  <c r="G364" i="1"/>
  <c r="G365" i="1"/>
  <c r="E363" i="4"/>
  <c r="D358" i="1" s="1"/>
  <c r="G363" i="1"/>
  <c r="E273" i="9"/>
  <c r="B273" i="9" s="1"/>
  <c r="G209" i="1"/>
  <c r="F210" i="4"/>
  <c r="G206" i="1"/>
  <c r="G207" i="1"/>
  <c r="H191" i="1"/>
  <c r="H189" i="1"/>
  <c r="D184" i="1"/>
  <c r="G187" i="1"/>
  <c r="E47" i="9"/>
  <c r="B47" i="9" s="1"/>
  <c r="E46" i="9"/>
  <c r="B46" i="9" s="1"/>
  <c r="B220" i="9"/>
  <c r="E43" i="9"/>
  <c r="B43" i="9" s="1"/>
  <c r="E42" i="9"/>
  <c r="B42" i="9" s="1"/>
  <c r="D173" i="1"/>
  <c r="H173" i="1" s="1"/>
  <c r="G176" i="1"/>
  <c r="G174" i="1"/>
  <c r="G172" i="1"/>
  <c r="G170" i="1"/>
  <c r="G168" i="1"/>
  <c r="G167" i="1"/>
  <c r="G165" i="1"/>
  <c r="G166" i="1"/>
  <c r="E163" i="4"/>
  <c r="D159" i="1" s="1"/>
  <c r="F169" i="4"/>
  <c r="G163" i="1"/>
  <c r="G162" i="1"/>
  <c r="G160" i="1"/>
  <c r="G161" i="1"/>
  <c r="H155" i="1"/>
  <c r="G155" i="1"/>
  <c r="F159" i="4"/>
  <c r="H132" i="1"/>
  <c r="H129" i="1"/>
  <c r="G129" i="1"/>
  <c r="F134" i="4"/>
  <c r="D130" i="1"/>
  <c r="F83" i="4"/>
  <c r="D79" i="1"/>
  <c r="F82" i="4"/>
  <c r="G66" i="1"/>
  <c r="E31" i="9"/>
  <c r="B31" i="9" s="1"/>
  <c r="G64" i="1"/>
  <c r="H64" i="1"/>
  <c r="E50" i="4"/>
  <c r="D46" i="1" s="1"/>
  <c r="F68" i="4"/>
  <c r="E30" i="9"/>
  <c r="B30" i="9" s="1"/>
  <c r="E33" i="9"/>
  <c r="B33" i="9" s="1"/>
  <c r="E303" i="9"/>
  <c r="B303" i="9" s="1"/>
  <c r="H25" i="1"/>
  <c r="G25" i="1"/>
  <c r="H479" i="1"/>
  <c r="G479" i="1"/>
  <c r="I1466" i="1"/>
  <c r="I1443" i="1"/>
  <c r="H211" i="1"/>
  <c r="G211" i="1"/>
  <c r="H269" i="1"/>
  <c r="G269" i="1"/>
  <c r="H1550" i="1"/>
  <c r="G1550" i="1"/>
  <c r="G1360" i="1"/>
  <c r="G1364" i="1"/>
  <c r="G1368" i="1"/>
  <c r="G1372" i="1"/>
  <c r="G1376" i="1"/>
  <c r="G1380" i="1"/>
  <c r="G1384" i="1"/>
  <c r="G1388" i="1"/>
  <c r="G1392" i="1"/>
  <c r="G1396" i="1"/>
  <c r="G1400" i="1"/>
  <c r="G1404" i="1"/>
  <c r="G1412" i="1"/>
  <c r="G1416" i="1"/>
  <c r="G1420" i="1"/>
  <c r="G1424" i="1"/>
  <c r="G1428" i="1"/>
  <c r="G1432" i="1"/>
  <c r="G1444" i="1"/>
  <c r="I1444" i="1" s="1"/>
  <c r="J1445" i="1"/>
  <c r="G1461" i="1"/>
  <c r="J1463" i="1"/>
  <c r="H1463" i="1"/>
  <c r="I1463" i="1" s="1"/>
  <c r="G1480" i="1"/>
  <c r="H1480" i="1"/>
  <c r="H1493" i="1"/>
  <c r="G1493" i="1"/>
  <c r="H1498" i="1"/>
  <c r="G1498" i="1"/>
  <c r="H1521" i="1"/>
  <c r="G1521" i="1"/>
  <c r="H1526" i="1"/>
  <c r="G1526" i="1"/>
  <c r="G1540" i="1"/>
  <c r="H1540" i="1"/>
  <c r="H1553" i="1"/>
  <c r="G1553" i="1"/>
  <c r="H1558" i="1"/>
  <c r="G1558" i="1"/>
  <c r="G1572" i="1"/>
  <c r="H1572" i="1"/>
  <c r="F242" i="5"/>
  <c r="D238" i="5"/>
  <c r="J1465" i="1"/>
  <c r="H1465" i="1"/>
  <c r="H1490" i="1"/>
  <c r="G1490" i="1"/>
  <c r="G1564" i="1"/>
  <c r="H1564" i="1"/>
  <c r="H1577" i="1"/>
  <c r="G1577" i="1"/>
  <c r="F140" i="4"/>
  <c r="D139" i="4"/>
  <c r="C19" i="1"/>
  <c r="C78" i="1"/>
  <c r="C136" i="1"/>
  <c r="H1353" i="1"/>
  <c r="G1355" i="1"/>
  <c r="G1359" i="1"/>
  <c r="G1363" i="1"/>
  <c r="G1367" i="1"/>
  <c r="G1371" i="1"/>
  <c r="G1375" i="1"/>
  <c r="G1379" i="1"/>
  <c r="G1383" i="1"/>
  <c r="G1387" i="1"/>
  <c r="G1391" i="1"/>
  <c r="G1395" i="1"/>
  <c r="G1399" i="1"/>
  <c r="G1403" i="1"/>
  <c r="G1407" i="1"/>
  <c r="G1411" i="1"/>
  <c r="G1415" i="1"/>
  <c r="G1419" i="1"/>
  <c r="G1427" i="1"/>
  <c r="G1431" i="1"/>
  <c r="G1438" i="1"/>
  <c r="J1444" i="1"/>
  <c r="G1453" i="1"/>
  <c r="G1457" i="1"/>
  <c r="I1457" i="1" s="1"/>
  <c r="I1458" i="1"/>
  <c r="G1459" i="1"/>
  <c r="I1459" i="1" s="1"/>
  <c r="G1462" i="1"/>
  <c r="I1462" i="1" s="1"/>
  <c r="G1465" i="1"/>
  <c r="I1465" i="1" s="1"/>
  <c r="I1471" i="1"/>
  <c r="H1474" i="1"/>
  <c r="G1474" i="1"/>
  <c r="J1476" i="1"/>
  <c r="H1476" i="1"/>
  <c r="G1476" i="1"/>
  <c r="I1476" i="1" s="1"/>
  <c r="G1488" i="1"/>
  <c r="H1488" i="1"/>
  <c r="H1529" i="1"/>
  <c r="G1529" i="1"/>
  <c r="H1534" i="1"/>
  <c r="G1534" i="1"/>
  <c r="G1548" i="1"/>
  <c r="H1548" i="1"/>
  <c r="H1561" i="1"/>
  <c r="G1561" i="1"/>
  <c r="H1566" i="1"/>
  <c r="G1566" i="1"/>
  <c r="G1580" i="1"/>
  <c r="H1580" i="1"/>
  <c r="F125" i="4"/>
  <c r="D124" i="4"/>
  <c r="H1485" i="1"/>
  <c r="G1485" i="1"/>
  <c r="G1532" i="1"/>
  <c r="H1532" i="1"/>
  <c r="H1545" i="1"/>
  <c r="G1545" i="1"/>
  <c r="F485" i="4"/>
  <c r="D484" i="4"/>
  <c r="C1519" i="1"/>
  <c r="D215" i="1"/>
  <c r="D260" i="1"/>
  <c r="D359" i="1"/>
  <c r="H1356" i="1"/>
  <c r="J1439" i="1"/>
  <c r="H1439" i="1"/>
  <c r="I1439" i="1" s="1"/>
  <c r="H1440" i="1"/>
  <c r="I1440" i="1" s="1"/>
  <c r="J1440" i="1"/>
  <c r="J1441" i="1"/>
  <c r="H1441" i="1"/>
  <c r="I1441" i="1" s="1"/>
  <c r="H1442" i="1"/>
  <c r="I1442" i="1" s="1"/>
  <c r="J1442" i="1"/>
  <c r="J1443" i="1"/>
  <c r="H1443" i="1"/>
  <c r="I1450" i="1"/>
  <c r="G1454" i="1"/>
  <c r="J1457" i="1"/>
  <c r="J1459" i="1"/>
  <c r="J1467" i="1"/>
  <c r="H1467" i="1"/>
  <c r="I1467" i="1" s="1"/>
  <c r="G1479" i="1"/>
  <c r="H1482" i="1"/>
  <c r="G1482" i="1"/>
  <c r="G1496" i="1"/>
  <c r="H1496" i="1"/>
  <c r="H1537" i="1"/>
  <c r="G1537" i="1"/>
  <c r="H1542" i="1"/>
  <c r="G1542" i="1"/>
  <c r="G1556" i="1"/>
  <c r="H1556" i="1"/>
  <c r="H1569" i="1"/>
  <c r="G1569" i="1"/>
  <c r="H1574" i="1"/>
  <c r="G1574" i="1"/>
  <c r="F45" i="4"/>
  <c r="D44" i="4"/>
  <c r="F300" i="4"/>
  <c r="D299" i="4"/>
  <c r="F45" i="5"/>
  <c r="D12" i="5"/>
  <c r="G1445" i="1"/>
  <c r="G1448" i="1"/>
  <c r="I1448" i="1" s="1"/>
  <c r="G1452" i="1"/>
  <c r="I1452" i="1" s="1"/>
  <c r="G1456" i="1"/>
  <c r="I1456" i="1" s="1"/>
  <c r="G1460" i="1"/>
  <c r="I1460" i="1" s="1"/>
  <c r="H1464" i="1"/>
  <c r="I1464" i="1" s="1"/>
  <c r="J1464" i="1"/>
  <c r="H1468" i="1"/>
  <c r="I1468" i="1" s="1"/>
  <c r="J1468" i="1"/>
  <c r="G1473" i="1"/>
  <c r="I1473" i="1" s="1"/>
  <c r="H1477" i="1"/>
  <c r="J1477" i="1"/>
  <c r="H1478" i="1"/>
  <c r="I1478" i="1" s="1"/>
  <c r="D106" i="4"/>
  <c r="D151" i="4"/>
  <c r="D196" i="4"/>
  <c r="D263" i="4"/>
  <c r="E298" i="4"/>
  <c r="H166" i="9"/>
  <c r="F466" i="4"/>
  <c r="H308" i="9"/>
  <c r="E176" i="5"/>
  <c r="E238" i="5"/>
  <c r="F239" i="5"/>
  <c r="I31" i="3"/>
  <c r="D1469" i="1"/>
  <c r="H1469" i="1" s="1"/>
  <c r="I32" i="3"/>
  <c r="D1475" i="1"/>
  <c r="G1475" i="1" s="1"/>
  <c r="J1472" i="1"/>
  <c r="F133" i="4"/>
  <c r="F351" i="4"/>
  <c r="D363" i="4"/>
  <c r="E396" i="4"/>
  <c r="D391" i="1" s="1"/>
  <c r="F397" i="4"/>
  <c r="D644" i="4"/>
  <c r="F417" i="4"/>
  <c r="E420" i="4"/>
  <c r="D69" i="5"/>
  <c r="F70" i="5"/>
  <c r="H1454" i="1"/>
  <c r="H1462" i="1"/>
  <c r="J1462" i="1"/>
  <c r="H1466" i="1"/>
  <c r="J1466" i="1"/>
  <c r="G1477" i="1"/>
  <c r="I1477" i="1" s="1"/>
  <c r="H1479" i="1"/>
  <c r="J1479" i="1"/>
  <c r="G1481" i="1"/>
  <c r="H1484" i="1"/>
  <c r="G1489" i="1"/>
  <c r="H1492" i="1"/>
  <c r="G1497" i="1"/>
  <c r="H1520" i="1"/>
  <c r="G1525" i="1"/>
  <c r="H1528" i="1"/>
  <c r="G1533" i="1"/>
  <c r="H1536" i="1"/>
  <c r="G1541" i="1"/>
  <c r="H1544" i="1"/>
  <c r="G1549" i="1"/>
  <c r="H1552" i="1"/>
  <c r="G1557" i="1"/>
  <c r="H1560" i="1"/>
  <c r="G1565" i="1"/>
  <c r="H1568" i="1"/>
  <c r="G1573" i="1"/>
  <c r="H1576" i="1"/>
  <c r="G206" i="9"/>
  <c r="E206" i="9" s="1"/>
  <c r="B206" i="9" s="1"/>
  <c r="F8" i="4"/>
  <c r="D7" i="4"/>
  <c r="E152" i="4"/>
  <c r="H21" i="9" s="1"/>
  <c r="F164" i="4"/>
  <c r="D163" i="4"/>
  <c r="E196" i="4"/>
  <c r="D192" i="1" s="1"/>
  <c r="D224" i="4"/>
  <c r="F421" i="4"/>
  <c r="E528" i="4"/>
  <c r="F571" i="4"/>
  <c r="D567" i="4"/>
  <c r="E141" i="6"/>
  <c r="I24" i="3"/>
  <c r="D129" i="6"/>
  <c r="F130" i="6"/>
  <c r="F396" i="4"/>
  <c r="D529" i="4"/>
  <c r="D593" i="4"/>
  <c r="F246" i="5"/>
  <c r="E35" i="6"/>
  <c r="D42" i="8"/>
  <c r="D49" i="8"/>
  <c r="C1524" i="1" s="1"/>
  <c r="D643" i="4"/>
  <c r="F416" i="4"/>
  <c r="G198" i="9"/>
  <c r="E198" i="9" s="1"/>
  <c r="B198" i="9" s="1"/>
  <c r="D459" i="4"/>
  <c r="G310" i="9"/>
  <c r="E310" i="9" s="1"/>
  <c r="B310" i="9" s="1"/>
  <c r="F190" i="5"/>
  <c r="D35" i="6"/>
  <c r="F36" i="6"/>
  <c r="F122" i="6"/>
  <c r="D114" i="6"/>
  <c r="D311" i="4"/>
  <c r="F402" i="4"/>
  <c r="E643" i="4"/>
  <c r="D637" i="1" s="1"/>
  <c r="D515" i="4"/>
  <c r="F530" i="4"/>
  <c r="F594" i="4"/>
  <c r="D625" i="4"/>
  <c r="D7" i="5"/>
  <c r="F8" i="5"/>
  <c r="E87" i="5"/>
  <c r="F180" i="5"/>
  <c r="D177" i="5"/>
  <c r="D206" i="5"/>
  <c r="F207" i="5"/>
  <c r="D141" i="6"/>
  <c r="F5" i="6"/>
  <c r="E290" i="9"/>
  <c r="B290" i="9" s="1"/>
  <c r="H165" i="9"/>
  <c r="E150" i="9"/>
  <c r="B150" i="9" s="1"/>
  <c r="E158" i="9"/>
  <c r="B158" i="9" s="1"/>
  <c r="E146" i="5"/>
  <c r="D1124" i="1"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M213" i="9"/>
  <c r="G212" i="9"/>
  <c r="E212" i="9" s="1"/>
  <c r="B212" i="9" s="1"/>
  <c r="G208" i="9"/>
  <c r="E208" i="9" s="1"/>
  <c r="B208" i="9" s="1"/>
  <c r="G204" i="9"/>
  <c r="E204" i="9" s="1"/>
  <c r="B204" i="9" s="1"/>
  <c r="G200" i="9"/>
  <c r="E200" i="9" s="1"/>
  <c r="B200" i="9" s="1"/>
  <c r="G196" i="9"/>
  <c r="E196" i="9" s="1"/>
  <c r="B196" i="9" s="1"/>
  <c r="G165" i="9"/>
  <c r="E165" i="9" s="1"/>
  <c r="B165" i="9" s="1"/>
  <c r="G164" i="9"/>
  <c r="E164" i="9" s="1"/>
  <c r="B164" i="9" s="1"/>
  <c r="G163" i="9"/>
  <c r="E163" i="9" s="1"/>
  <c r="B163" i="9" s="1"/>
  <c r="G162" i="9"/>
  <c r="E162" i="9" s="1"/>
  <c r="B162" i="9" s="1"/>
  <c r="G161" i="9"/>
  <c r="E161" i="9" s="1"/>
  <c r="B161" i="9" s="1"/>
  <c r="L213" i="9"/>
  <c r="G209" i="9"/>
  <c r="E209" i="9" s="1"/>
  <c r="B209" i="9" s="1"/>
  <c r="G205" i="9"/>
  <c r="E205" i="9" s="1"/>
  <c r="B205" i="9" s="1"/>
  <c r="G201" i="9"/>
  <c r="E201" i="9" s="1"/>
  <c r="B201" i="9" s="1"/>
  <c r="G197" i="9"/>
  <c r="E197" i="9" s="1"/>
  <c r="B197" i="9" s="1"/>
  <c r="G193" i="9"/>
  <c r="E193" i="9" s="1"/>
  <c r="B193" i="9" s="1"/>
  <c r="L192" i="9"/>
  <c r="F192" i="9" s="1"/>
  <c r="G166" i="9"/>
  <c r="E166" i="9" s="1"/>
  <c r="B166" i="9" s="1"/>
  <c r="G211" i="9"/>
  <c r="E211" i="9" s="1"/>
  <c r="B211" i="9" s="1"/>
  <c r="G207" i="9"/>
  <c r="E207" i="9" s="1"/>
  <c r="B207" i="9" s="1"/>
  <c r="G203" i="9"/>
  <c r="E203" i="9" s="1"/>
  <c r="B203" i="9" s="1"/>
  <c r="G199" i="9"/>
  <c r="E199" i="9" s="1"/>
  <c r="B199" i="9" s="1"/>
  <c r="G195" i="9"/>
  <c r="E195" i="9" s="1"/>
  <c r="B195" i="9" s="1"/>
  <c r="G167" i="9"/>
  <c r="E167" i="9" s="1"/>
  <c r="B167" i="9" s="1"/>
  <c r="I10" i="9"/>
  <c r="G168" i="9"/>
  <c r="E168" i="9" s="1"/>
  <c r="B168" i="9" s="1"/>
  <c r="G194" i="9"/>
  <c r="E194" i="9" s="1"/>
  <c r="B194" i="9" s="1"/>
  <c r="G202" i="9"/>
  <c r="E202" i="9" s="1"/>
  <c r="B202" i="9" s="1"/>
  <c r="G210" i="9"/>
  <c r="E210" i="9" s="1"/>
  <c r="B210" i="9" s="1"/>
  <c r="B136" i="9"/>
  <c r="B140" i="9"/>
  <c r="B301" i="9"/>
  <c r="B215" i="9"/>
  <c r="B219" i="9"/>
  <c r="B223" i="9"/>
  <c r="B227" i="9"/>
  <c r="B231" i="9"/>
  <c r="B235" i="9"/>
  <c r="B239" i="9"/>
  <c r="B243" i="9"/>
  <c r="B247" i="9"/>
  <c r="B251" i="9"/>
  <c r="B255" i="9"/>
  <c r="B259" i="9"/>
  <c r="B263" i="9"/>
  <c r="B267" i="9"/>
  <c r="B271" i="9"/>
  <c r="B297" i="9"/>
  <c r="F217" i="9"/>
  <c r="B217" i="9" s="1"/>
  <c r="F221" i="9"/>
  <c r="B221" i="9" s="1"/>
  <c r="F225" i="9"/>
  <c r="B225" i="9" s="1"/>
  <c r="F229" i="9"/>
  <c r="B229" i="9" s="1"/>
  <c r="F233" i="9"/>
  <c r="B233" i="9" s="1"/>
  <c r="F237" i="9"/>
  <c r="B237" i="9" s="1"/>
  <c r="F253" i="9"/>
  <c r="B253" i="9" s="1"/>
  <c r="F257" i="9"/>
  <c r="B257" i="9" s="1"/>
  <c r="F261" i="9"/>
  <c r="B261" i="9" s="1"/>
  <c r="F265" i="9"/>
  <c r="B265" i="9" s="1"/>
  <c r="F269" i="9"/>
  <c r="B269" i="9" s="1"/>
  <c r="F277" i="9"/>
  <c r="B284" i="9"/>
  <c r="B286" i="9"/>
  <c r="E292" i="9"/>
  <c r="B292" i="9" s="1"/>
  <c r="E296" i="9"/>
  <c r="B296" i="9" s="1"/>
  <c r="E300" i="9"/>
  <c r="B300" i="9" s="1"/>
  <c r="E283" i="9"/>
  <c r="B283" i="9" s="1"/>
  <c r="B294" i="9"/>
  <c r="B298" i="9"/>
  <c r="G316" i="9" l="1"/>
  <c r="E316" i="9" s="1"/>
  <c r="C1436" i="1"/>
  <c r="H29" i="3"/>
  <c r="D43" i="8"/>
  <c r="G313" i="9" s="1"/>
  <c r="E313" i="9" s="1"/>
  <c r="B313" i="9" s="1"/>
  <c r="H1501" i="1"/>
  <c r="G1501" i="1"/>
  <c r="G1483" i="1"/>
  <c r="F213" i="9"/>
  <c r="B213" i="9" s="1"/>
  <c r="G1236" i="1"/>
  <c r="H1236" i="1"/>
  <c r="F146" i="5"/>
  <c r="I20" i="3"/>
  <c r="D985" i="1"/>
  <c r="E6" i="4"/>
  <c r="E412" i="4" s="1"/>
  <c r="H184" i="1"/>
  <c r="G184" i="1"/>
  <c r="G173" i="1"/>
  <c r="H130" i="1"/>
  <c r="G130" i="1"/>
  <c r="G79" i="1"/>
  <c r="H79" i="1"/>
  <c r="F50" i="4"/>
  <c r="G46" i="1"/>
  <c r="H46" i="1"/>
  <c r="F593" i="4"/>
  <c r="C587" i="1"/>
  <c r="E636" i="4"/>
  <c r="D630" i="1" s="1"/>
  <c r="D522" i="1"/>
  <c r="F106" i="4"/>
  <c r="C102" i="1"/>
  <c r="F141" i="6"/>
  <c r="H28" i="3"/>
  <c r="C1435" i="1"/>
  <c r="G308" i="9"/>
  <c r="E308" i="9" s="1"/>
  <c r="B308" i="9" s="1"/>
  <c r="D176" i="5"/>
  <c r="F177" i="5"/>
  <c r="C1154" i="1"/>
  <c r="F7" i="5"/>
  <c r="C985" i="1"/>
  <c r="H20" i="3"/>
  <c r="F515" i="4"/>
  <c r="C509" i="1"/>
  <c r="F35" i="6"/>
  <c r="H25" i="3"/>
  <c r="C1329" i="1"/>
  <c r="F459" i="4"/>
  <c r="C453" i="1"/>
  <c r="F529" i="4"/>
  <c r="D528" i="4"/>
  <c r="C523" i="1"/>
  <c r="D420" i="4"/>
  <c r="F163" i="4"/>
  <c r="C159" i="1"/>
  <c r="E635" i="4"/>
  <c r="D629" i="1" s="1"/>
  <c r="D414" i="1"/>
  <c r="H391" i="1"/>
  <c r="G391" i="1"/>
  <c r="I22" i="3"/>
  <c r="D1153" i="1"/>
  <c r="D293" i="1"/>
  <c r="F152" i="4"/>
  <c r="H260" i="1"/>
  <c r="G260" i="1"/>
  <c r="F484" i="4"/>
  <c r="C478" i="1"/>
  <c r="E350" i="4"/>
  <c r="H78" i="1"/>
  <c r="G78" i="1"/>
  <c r="F238" i="5"/>
  <c r="D237" i="5"/>
  <c r="C1215" i="1"/>
  <c r="G311" i="9"/>
  <c r="E311" i="9" s="1"/>
  <c r="B311" i="9" s="1"/>
  <c r="F206" i="5"/>
  <c r="C1183" i="1"/>
  <c r="F311" i="4"/>
  <c r="C306" i="1"/>
  <c r="K1451" i="9"/>
  <c r="C1517" i="1"/>
  <c r="I34" i="3"/>
  <c r="I28" i="3"/>
  <c r="D1435" i="1"/>
  <c r="D6" i="4"/>
  <c r="F7" i="4"/>
  <c r="C3" i="1"/>
  <c r="D68" i="5"/>
  <c r="F69" i="5"/>
  <c r="C1047" i="1"/>
  <c r="E237" i="5"/>
  <c r="D1215" i="1"/>
  <c r="H17" i="3"/>
  <c r="D289" i="4"/>
  <c r="C147" i="1"/>
  <c r="H359" i="1"/>
  <c r="G359" i="1"/>
  <c r="D2" i="1"/>
  <c r="B192" i="9"/>
  <c r="H1124" i="1"/>
  <c r="G1124" i="1"/>
  <c r="G318" i="9"/>
  <c r="E318" i="9" s="1"/>
  <c r="F625" i="4"/>
  <c r="C619" i="1"/>
  <c r="F114" i="6"/>
  <c r="H27" i="3"/>
  <c r="C1408" i="1"/>
  <c r="I25" i="3"/>
  <c r="D1329" i="1"/>
  <c r="F129" i="6"/>
  <c r="C1423" i="1"/>
  <c r="F567" i="4"/>
  <c r="C561" i="1"/>
  <c r="F363" i="4"/>
  <c r="C358" i="1"/>
  <c r="F263" i="4"/>
  <c r="C259" i="1"/>
  <c r="F12" i="5"/>
  <c r="C990" i="1"/>
  <c r="F44" i="4"/>
  <c r="C40" i="1"/>
  <c r="I1479" i="1"/>
  <c r="H215" i="1"/>
  <c r="G215" i="1"/>
  <c r="F124" i="4"/>
  <c r="C120" i="1"/>
  <c r="G1469" i="1"/>
  <c r="H19" i="1"/>
  <c r="G19" i="1"/>
  <c r="H1475" i="1"/>
  <c r="F643" i="4"/>
  <c r="C637" i="1"/>
  <c r="F299" i="4"/>
  <c r="D298" i="4"/>
  <c r="C294" i="1"/>
  <c r="G136" i="1"/>
  <c r="H136" i="1"/>
  <c r="H19" i="9"/>
  <c r="E19" i="9" s="1"/>
  <c r="B19" i="9" s="1"/>
  <c r="E68" i="5"/>
  <c r="D1065" i="1"/>
  <c r="G1524" i="1"/>
  <c r="H1524" i="1"/>
  <c r="F224" i="4"/>
  <c r="C220" i="1"/>
  <c r="E151" i="4"/>
  <c r="D148" i="1"/>
  <c r="F644" i="4"/>
  <c r="C638" i="1"/>
  <c r="D350" i="4"/>
  <c r="F196" i="4"/>
  <c r="C192" i="1"/>
  <c r="G21" i="9"/>
  <c r="E21" i="9" s="1"/>
  <c r="H1519" i="1"/>
  <c r="G1519" i="1"/>
  <c r="I1474" i="1"/>
  <c r="F139" i="4"/>
  <c r="C135" i="1"/>
  <c r="H1436" i="1" l="1"/>
  <c r="G1436" i="1"/>
  <c r="E315" i="9"/>
  <c r="I10" i="3" s="1"/>
  <c r="B316" i="9"/>
  <c r="C1518" i="1"/>
  <c r="H1518" i="1" s="1"/>
  <c r="I35" i="3"/>
  <c r="G314" i="9"/>
  <c r="E314" i="9" s="1"/>
  <c r="B314" i="9" s="1"/>
  <c r="I16" i="3"/>
  <c r="H135" i="1"/>
  <c r="G135" i="1"/>
  <c r="I17" i="3"/>
  <c r="E289" i="4"/>
  <c r="D147" i="1"/>
  <c r="H147" i="1" s="1"/>
  <c r="H294" i="1"/>
  <c r="G294" i="1"/>
  <c r="H1423" i="1"/>
  <c r="G1423" i="1"/>
  <c r="F237" i="5"/>
  <c r="H23" i="3"/>
  <c r="C1214" i="1"/>
  <c r="G1154" i="1"/>
  <c r="H1154" i="1"/>
  <c r="B21" i="9"/>
  <c r="H638" i="1"/>
  <c r="G638" i="1"/>
  <c r="H220" i="1"/>
  <c r="G220" i="1"/>
  <c r="G1065" i="1"/>
  <c r="H1065" i="1"/>
  <c r="D407" i="4"/>
  <c r="F298" i="4"/>
  <c r="C293" i="1"/>
  <c r="H120" i="1"/>
  <c r="G120" i="1"/>
  <c r="E317" i="9"/>
  <c r="B318" i="9"/>
  <c r="E639" i="4"/>
  <c r="D407" i="1"/>
  <c r="F151" i="4"/>
  <c r="I23" i="3"/>
  <c r="D1214" i="1"/>
  <c r="H3" i="1"/>
  <c r="G3" i="1"/>
  <c r="H478" i="1"/>
  <c r="G478" i="1"/>
  <c r="D635" i="4"/>
  <c r="F420" i="4"/>
  <c r="C414" i="1"/>
  <c r="H453" i="1"/>
  <c r="G453" i="1"/>
  <c r="H985" i="1"/>
  <c r="G985" i="1"/>
  <c r="D408" i="4"/>
  <c r="F350" i="4"/>
  <c r="C345" i="1"/>
  <c r="G990" i="1"/>
  <c r="H990" i="1"/>
  <c r="H358" i="1"/>
  <c r="G358" i="1"/>
  <c r="H1408" i="1"/>
  <c r="G1408" i="1"/>
  <c r="F68" i="5"/>
  <c r="H21" i="3"/>
  <c r="C1046" i="1"/>
  <c r="H1183" i="1"/>
  <c r="G1183" i="1"/>
  <c r="E408" i="4"/>
  <c r="D403" i="1" s="1"/>
  <c r="D345" i="1"/>
  <c r="H1435" i="1"/>
  <c r="G1435" i="1"/>
  <c r="H192" i="1"/>
  <c r="G192" i="1"/>
  <c r="I21" i="3"/>
  <c r="D1046" i="1"/>
  <c r="E6" i="5"/>
  <c r="H40" i="1"/>
  <c r="G40" i="1"/>
  <c r="H259" i="1"/>
  <c r="G259" i="1"/>
  <c r="G561" i="1"/>
  <c r="H561" i="1"/>
  <c r="D413" i="4"/>
  <c r="D291" i="4"/>
  <c r="C285" i="1"/>
  <c r="G1047" i="1"/>
  <c r="H1047" i="1"/>
  <c r="G306" i="1"/>
  <c r="H306" i="1"/>
  <c r="E175" i="5"/>
  <c r="D1152" i="1" s="1"/>
  <c r="H523" i="1"/>
  <c r="G523" i="1"/>
  <c r="H509" i="1"/>
  <c r="G509" i="1"/>
  <c r="F176" i="5"/>
  <c r="H22" i="3"/>
  <c r="D175" i="5"/>
  <c r="C1153" i="1"/>
  <c r="H148" i="1"/>
  <c r="G148" i="1"/>
  <c r="G637" i="1"/>
  <c r="H637" i="1"/>
  <c r="H619" i="1"/>
  <c r="G619" i="1"/>
  <c r="D290" i="4"/>
  <c r="D412" i="4"/>
  <c r="F6" i="4"/>
  <c r="C2" i="1"/>
  <c r="H16" i="3"/>
  <c r="H1517" i="1"/>
  <c r="G1517" i="1"/>
  <c r="G1215" i="1"/>
  <c r="H1215" i="1"/>
  <c r="E407" i="4"/>
  <c r="D402" i="1" s="1"/>
  <c r="H159" i="1"/>
  <c r="G159" i="1"/>
  <c r="F528" i="4"/>
  <c r="D636" i="4"/>
  <c r="C522" i="1"/>
  <c r="G1329" i="1"/>
  <c r="H1329" i="1"/>
  <c r="H9" i="3"/>
  <c r="D6" i="5"/>
  <c r="H102" i="1"/>
  <c r="G102" i="1"/>
  <c r="H587" i="1"/>
  <c r="G587" i="1"/>
  <c r="H11" i="3" l="1"/>
  <c r="N3" i="9" s="1"/>
  <c r="G1518" i="1"/>
  <c r="E312" i="9"/>
  <c r="G147" i="1"/>
  <c r="D640" i="4"/>
  <c r="D415" i="4"/>
  <c r="C408" i="1"/>
  <c r="F635" i="4"/>
  <c r="C629" i="1"/>
  <c r="H1214" i="1"/>
  <c r="G1214" i="1"/>
  <c r="E291" i="4"/>
  <c r="D287" i="1" s="1"/>
  <c r="E413" i="4"/>
  <c r="D285" i="1"/>
  <c r="H285" i="1" s="1"/>
  <c r="E290" i="4"/>
  <c r="F290" i="4" s="1"/>
  <c r="F636" i="4"/>
  <c r="C630" i="1"/>
  <c r="F175" i="5"/>
  <c r="C1152" i="1"/>
  <c r="H278" i="9"/>
  <c r="D984" i="1"/>
  <c r="F408" i="4"/>
  <c r="C403" i="1"/>
  <c r="D633" i="1"/>
  <c r="F407" i="4"/>
  <c r="C402" i="1"/>
  <c r="G285" i="9"/>
  <c r="E285" i="9" s="1"/>
  <c r="B285" i="9" s="1"/>
  <c r="G278" i="9"/>
  <c r="F6" i="5"/>
  <c r="C984" i="1"/>
  <c r="H522" i="1"/>
  <c r="G522" i="1"/>
  <c r="H2" i="1"/>
  <c r="G2" i="1"/>
  <c r="K3" i="9"/>
  <c r="I9" i="3"/>
  <c r="D639" i="4"/>
  <c r="D414" i="4"/>
  <c r="F412" i="4"/>
  <c r="C407" i="1"/>
  <c r="F289" i="4"/>
  <c r="H414" i="1"/>
  <c r="G414" i="1"/>
  <c r="G1153" i="1"/>
  <c r="H1153" i="1"/>
  <c r="G1046" i="1"/>
  <c r="H1046" i="1"/>
  <c r="C286" i="1"/>
  <c r="C287" i="1"/>
  <c r="F291" i="4"/>
  <c r="G345" i="1"/>
  <c r="H345" i="1"/>
  <c r="G293" i="1"/>
  <c r="H293" i="1"/>
  <c r="I11" i="3" l="1"/>
  <c r="E278" i="9"/>
  <c r="B278" i="9" s="1"/>
  <c r="G285" i="1"/>
  <c r="D642" i="4"/>
  <c r="C634" i="1"/>
  <c r="F639" i="4"/>
  <c r="D641" i="4"/>
  <c r="C633" i="1"/>
  <c r="H8" i="3"/>
  <c r="H984" i="1"/>
  <c r="G984" i="1"/>
  <c r="H402" i="1"/>
  <c r="G402" i="1"/>
  <c r="H403" i="1"/>
  <c r="G403" i="1"/>
  <c r="H630" i="1"/>
  <c r="G630" i="1"/>
  <c r="E640" i="4"/>
  <c r="E415" i="4"/>
  <c r="D410" i="1" s="1"/>
  <c r="D408" i="1"/>
  <c r="G408" i="1" s="1"/>
  <c r="E414" i="4"/>
  <c r="D409" i="1" s="1"/>
  <c r="H629" i="1"/>
  <c r="G629" i="1"/>
  <c r="F413" i="4"/>
  <c r="H407" i="1"/>
  <c r="G407" i="1"/>
  <c r="G1152" i="1"/>
  <c r="H1152" i="1"/>
  <c r="D286" i="1"/>
  <c r="H287" i="1"/>
  <c r="G287" i="1"/>
  <c r="F414" i="4"/>
  <c r="C409" i="1"/>
  <c r="C410" i="1"/>
  <c r="H408" i="1" l="1"/>
  <c r="E277" i="9"/>
  <c r="I8" i="3" s="1"/>
  <c r="F415" i="4"/>
  <c r="H410" i="1"/>
  <c r="G410" i="1"/>
  <c r="F641" i="4"/>
  <c r="D645" i="4"/>
  <c r="C635" i="1"/>
  <c r="G409" i="1"/>
  <c r="H409" i="1"/>
  <c r="E642" i="4"/>
  <c r="F642" i="4" s="1"/>
  <c r="D634" i="1"/>
  <c r="H634" i="1" s="1"/>
  <c r="E641" i="4"/>
  <c r="F640" i="4"/>
  <c r="M3" i="9"/>
  <c r="G286" i="1"/>
  <c r="D646" i="4"/>
  <c r="C636" i="1"/>
  <c r="H633" i="1"/>
  <c r="G633" i="1"/>
  <c r="H286" i="1"/>
  <c r="E646" i="4" l="1"/>
  <c r="D636" i="1"/>
  <c r="H636" i="1" s="1"/>
  <c r="G634" i="1"/>
  <c r="E645" i="4"/>
  <c r="D635" i="1"/>
  <c r="H635" i="1" s="1"/>
  <c r="H18" i="3"/>
  <c r="C639" i="1"/>
  <c r="F646" i="4"/>
  <c r="H19" i="3"/>
  <c r="C640" i="1"/>
  <c r="G276" i="9" l="1"/>
  <c r="E276" i="9" s="1"/>
  <c r="B276" i="9" s="1"/>
  <c r="G635" i="1"/>
  <c r="I19" i="3"/>
  <c r="D640" i="1"/>
  <c r="I18" i="3"/>
  <c r="D639" i="1"/>
  <c r="H639" i="1" s="1"/>
  <c r="G636" i="1"/>
  <c r="F645" i="4"/>
  <c r="H7" i="3" l="1"/>
  <c r="J3" i="9" s="1"/>
  <c r="G640" i="1"/>
  <c r="G639" i="1"/>
  <c r="H640" i="1"/>
  <c r="L272" i="9" l="1"/>
  <c r="H274" i="9"/>
  <c r="M272" i="9"/>
  <c r="H18" i="9"/>
  <c r="G18" i="9"/>
  <c r="G274" i="9"/>
  <c r="K9" i="9"/>
  <c r="L15" i="9"/>
  <c r="J7" i="9"/>
  <c r="I12" i="9"/>
  <c r="J8" i="9"/>
  <c r="G15" i="9"/>
  <c r="K8" i="9"/>
  <c r="J13" i="9"/>
  <c r="L16" i="9"/>
  <c r="I7" i="9"/>
  <c r="K6" i="9"/>
  <c r="I17" i="9"/>
  <c r="J12" i="9"/>
  <c r="I6" i="9"/>
  <c r="G17" i="9"/>
  <c r="K5" i="9"/>
  <c r="J10" i="9"/>
  <c r="M16" i="9"/>
  <c r="I8" i="9"/>
  <c r="M15" i="9"/>
  <c r="I9" i="9"/>
  <c r="H16" i="9"/>
  <c r="J9" i="9"/>
  <c r="H15" i="9"/>
  <c r="J5" i="9"/>
  <c r="K13" i="9"/>
  <c r="K7" i="9"/>
  <c r="K12" i="9"/>
  <c r="I13" i="9"/>
  <c r="J6" i="9"/>
  <c r="I11" i="9"/>
  <c r="H17" i="9"/>
  <c r="K10" i="9"/>
  <c r="G16" i="9"/>
  <c r="I5" i="9"/>
  <c r="K11" i="9"/>
  <c r="J17" i="9"/>
  <c r="J11" i="9"/>
  <c r="E16" i="9" l="1"/>
  <c r="E8" i="9"/>
  <c r="B8" i="9" s="1"/>
  <c r="F272" i="9"/>
  <c r="B272" i="9" s="1"/>
  <c r="E274" i="9"/>
  <c r="B274" i="9" s="1"/>
  <c r="E12" i="9"/>
  <c r="B12" i="9" s="1"/>
  <c r="E6" i="9"/>
  <c r="B6" i="9" s="1"/>
  <c r="E7" i="9"/>
  <c r="B7" i="9" s="1"/>
  <c r="E15" i="9"/>
  <c r="F15" i="9"/>
  <c r="E13" i="9"/>
  <c r="B13" i="9" s="1"/>
  <c r="E9" i="9"/>
  <c r="B9" i="9" s="1"/>
  <c r="E10" i="9"/>
  <c r="B10" i="9" s="1"/>
  <c r="F16" i="9"/>
  <c r="B16" i="9" s="1"/>
  <c r="E5" i="9"/>
  <c r="E11" i="9"/>
  <c r="B11" i="9" s="1"/>
  <c r="E17" i="9"/>
  <c r="B17" i="9" s="1"/>
  <c r="E18" i="9"/>
  <c r="B18" i="9" s="1"/>
  <c r="F20" i="9" l="1"/>
  <c r="E20" i="9"/>
  <c r="I7" i="3" s="1"/>
  <c r="B15" i="9"/>
  <c r="E14" i="9"/>
  <c r="E4" i="9"/>
  <c r="B5" i="9"/>
  <c r="F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<sst xmlns="http://schemas.openxmlformats.org/spreadsheetml/2006/main" count="4374" uniqueCount="3427">
  <si>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</si>
  <si>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</si>
  <si>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</si>
  <si>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</si>
  <si>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</si>
  <si>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</si>
  <si>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</si>
  <si>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</si>
  <si>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</si>
  <si>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</si>
  <si>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</si>
  <si>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</si>
  <si>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</si>
  <si>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</si>
  <si>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</si>
  <si>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</si>
  <si>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</si>
  <si>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</si>
  <si>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</si>
  <si>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</si>
  <si>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</si>
  <si>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</si>
  <si>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</si>
  <si>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</si>
  <si>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</si>
  <si>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</si>
  <si>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</si>
  <si>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</si>
  <si>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</si>
  <si>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</si>
  <si>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</si>
  <si>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MUZEJ MEĐIMURJA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</si>
  <si>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</si>
  <si>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</si>
  <si>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</si>
  <si>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</si>
  <si>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</si>
  <si>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</si>
  <si>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</si>
  <si>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</si>
  <si>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</si>
  <si>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</si>
  <si>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</si>
  <si>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</si>
  <si>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</si>
  <si>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</si>
  <si>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</si>
  <si>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</si>
  <si>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</si>
  <si>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32800 - MUZEJ MEĐIMURJA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</si>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</sst>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4199526.57</v>
      </c>
      <c r="D2" s="6">
        <f>'PR-RAS'!E6</f>
        <v>997697.79</v>
      </c>
      <c r="E2" s="6">
        <v>0</v>
      </c>
      <c r="F2" s="6">
        <v>0</v>
      </c>
      <c r="G2" s="7">
        <f t="shared" ref="G2:G264" si="0">(B2/1000)*(C2*1+D2*2)</f>
        <v>6194.9221500000003</v>
      </c>
      <c r="H2" s="7">
        <f t="shared" ref="H2:H264" si="1">ABS(C2-ROUND(C2,0))+ABS(D2-ROUND(D2,0))</f>
        <v>0.63999999966472387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3494380.63</v>
      </c>
      <c r="D46" s="1">
        <f>'PR-RAS'!E50</f>
        <v>144791.24</v>
      </c>
      <c r="E46" s="1">
        <v>0</v>
      </c>
      <c r="F46" s="1">
        <v>0</v>
      </c>
      <c r="G46" s="2">
        <f t="shared" si="0"/>
        <v>170278.33994999999</v>
      </c>
      <c r="H46" s="2">
        <f t="shared" si="1"/>
        <v>0.61000000010244548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3494380.63</v>
      </c>
      <c r="D64" s="1">
        <f>'PR-RAS'!E68</f>
        <v>88214.99</v>
      </c>
      <c r="E64" s="1">
        <v>0</v>
      </c>
      <c r="F64" s="1">
        <v>0</v>
      </c>
      <c r="G64" s="2">
        <f t="shared" si="0"/>
        <v>231261.06842999998</v>
      </c>
      <c r="H64" s="2">
        <f t="shared" si="1"/>
        <v>0.38000000010652002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17165.939999999999</v>
      </c>
      <c r="D65" s="1">
        <f>'PR-RAS'!E69</f>
        <v>86288.74</v>
      </c>
      <c r="E65" s="1">
        <v>0</v>
      </c>
      <c r="F65" s="1">
        <v>0</v>
      </c>
      <c r="G65" s="2">
        <f t="shared" si="0"/>
        <v>12143.578880000001</v>
      </c>
      <c r="H65" s="2">
        <f t="shared" si="1"/>
        <v>0.31999999999607098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3477214.69</v>
      </c>
      <c r="D66" s="1">
        <f>'PR-RAS'!E70</f>
        <v>1926.25</v>
      </c>
      <c r="E66" s="1">
        <v>0</v>
      </c>
      <c r="F66" s="1">
        <v>0</v>
      </c>
      <c r="G66" s="2">
        <f t="shared" si="0"/>
        <v>226269.36735000001</v>
      </c>
      <c r="H66" s="2">
        <f t="shared" si="1"/>
        <v>0.56000000005587935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56576.25</v>
      </c>
      <c r="E70" s="1">
        <v>0</v>
      </c>
      <c r="F70" s="1">
        <v>0</v>
      </c>
      <c r="G70" s="2">
        <f t="shared" si="0"/>
        <v>7807.5225000000009</v>
      </c>
      <c r="H70" s="2">
        <f t="shared" si="1"/>
        <v>0.25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56576.25</v>
      </c>
      <c r="E72" s="1">
        <v>0</v>
      </c>
      <c r="F72" s="1">
        <v>0</v>
      </c>
      <c r="G72" s="2">
        <f t="shared" si="0"/>
        <v>8033.8274999999994</v>
      </c>
      <c r="H72" s="2">
        <f t="shared" si="1"/>
        <v>0.25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405.91</v>
      </c>
      <c r="D78" s="1">
        <f>'PR-RAS'!E82</f>
        <v>9318.67</v>
      </c>
      <c r="E78" s="1">
        <v>0</v>
      </c>
      <c r="F78" s="1">
        <v>0</v>
      </c>
      <c r="G78" s="2">
        <f t="shared" si="0"/>
        <v>1466.33025</v>
      </c>
      <c r="H78" s="2">
        <f t="shared" si="1"/>
        <v>0.41999999999990223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405.91</v>
      </c>
      <c r="D79" s="1">
        <f>'PR-RAS'!E83</f>
        <v>75.34</v>
      </c>
      <c r="E79" s="1">
        <v>0</v>
      </c>
      <c r="F79" s="1">
        <v>0</v>
      </c>
      <c r="G79" s="2">
        <f t="shared" si="0"/>
        <v>43.414020000000001</v>
      </c>
      <c r="H79" s="2">
        <f t="shared" si="1"/>
        <v>0.4299999999999784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405.91</v>
      </c>
      <c r="D86" s="1">
        <f>'PR-RAS'!E90</f>
        <v>75.34</v>
      </c>
      <c r="E86" s="1">
        <v>0</v>
      </c>
      <c r="F86" s="1">
        <v>0</v>
      </c>
      <c r="G86" s="2">
        <f t="shared" si="0"/>
        <v>47.310150000000007</v>
      </c>
      <c r="H86" s="2">
        <f t="shared" si="1"/>
        <v>0.4299999999999784</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9243.33</v>
      </c>
      <c r="E87" s="1">
        <v>0</v>
      </c>
      <c r="F87" s="1">
        <v>0</v>
      </c>
      <c r="G87" s="2">
        <f t="shared" si="0"/>
        <v>1589.8527599999998</v>
      </c>
      <c r="H87" s="2">
        <f t="shared" si="1"/>
        <v>0.32999999999992724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9243.33</v>
      </c>
      <c r="E93" s="1">
        <v>0</v>
      </c>
      <c r="F93" s="1">
        <v>0</v>
      </c>
      <c r="G93" s="2">
        <f t="shared" si="0"/>
        <v>1700.7727199999999</v>
      </c>
      <c r="H93" s="2">
        <f t="shared" si="1"/>
        <v>0.32999999999992724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69973.39</v>
      </c>
      <c r="D102" s="1">
        <f>'PR-RAS'!E106</f>
        <v>69284.67</v>
      </c>
      <c r="E102" s="1">
        <v>0</v>
      </c>
      <c r="F102" s="1">
        <v>0</v>
      </c>
      <c r="G102" s="2">
        <f t="shared" si="0"/>
        <v>21062.815729999998</v>
      </c>
      <c r="H102" s="2">
        <f t="shared" si="1"/>
        <v>0.72000000000116415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69973.39</v>
      </c>
      <c r="D108" s="1">
        <f>'PR-RAS'!E112</f>
        <v>69284.67</v>
      </c>
      <c r="E108" s="1">
        <v>0</v>
      </c>
      <c r="F108" s="1">
        <v>0</v>
      </c>
      <c r="G108" s="2">
        <f t="shared" si="0"/>
        <v>22314.072109999997</v>
      </c>
      <c r="H108" s="2">
        <f t="shared" si="1"/>
        <v>0.72000000000116415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69973.39</v>
      </c>
      <c r="D113" s="1">
        <f>'PR-RAS'!E117</f>
        <v>69284.67</v>
      </c>
      <c r="E113" s="1">
        <v>0</v>
      </c>
      <c r="F113" s="1">
        <v>0</v>
      </c>
      <c r="G113" s="2">
        <f t="shared" si="0"/>
        <v>23356.785759999999</v>
      </c>
      <c r="H113" s="2">
        <f t="shared" si="1"/>
        <v>0.72000000000116415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23139.72</v>
      </c>
      <c r="D120" s="1">
        <f>'PR-RAS'!E124</f>
        <v>22449.11</v>
      </c>
      <c r="E120" s="1">
        <v>0</v>
      </c>
      <c r="F120" s="1">
        <v>0</v>
      </c>
      <c r="G120" s="2">
        <f t="shared" si="0"/>
        <v>8096.5148600000002</v>
      </c>
      <c r="H120" s="2">
        <f t="shared" si="1"/>
        <v>0.38999999999941792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22864.720000000001</v>
      </c>
      <c r="D121" s="1">
        <f>'PR-RAS'!E125</f>
        <v>22449.11</v>
      </c>
      <c r="E121" s="1">
        <v>0</v>
      </c>
      <c r="F121" s="1">
        <v>0</v>
      </c>
      <c r="G121" s="2">
        <f t="shared" si="0"/>
        <v>8131.5528000000004</v>
      </c>
      <c r="H121" s="2">
        <f t="shared" si="1"/>
        <v>0.38999999999941792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0.91</v>
      </c>
      <c r="D122" s="1">
        <f>'PR-RAS'!E126</f>
        <v>0</v>
      </c>
      <c r="E122" s="1">
        <v>0</v>
      </c>
      <c r="F122" s="1">
        <v>0</v>
      </c>
      <c r="G122" s="2">
        <f t="shared" si="0"/>
        <v>0.11011</v>
      </c>
      <c r="H122" s="2">
        <f t="shared" si="1"/>
        <v>8.9999999999999969E-2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22863.81</v>
      </c>
      <c r="D123" s="1">
        <f>'PR-RAS'!E127</f>
        <v>22449.11</v>
      </c>
      <c r="E123" s="1">
        <v>0</v>
      </c>
      <c r="F123" s="1">
        <v>0</v>
      </c>
      <c r="G123" s="2">
        <f t="shared" si="0"/>
        <v>8266.9676600000003</v>
      </c>
      <c r="H123" s="2">
        <f t="shared" si="1"/>
        <v>0.2999999999992724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275</v>
      </c>
      <c r="D124" s="1">
        <f>'PR-RAS'!E128</f>
        <v>0</v>
      </c>
      <c r="E124" s="1">
        <v>0</v>
      </c>
      <c r="F124" s="1">
        <v>0</v>
      </c>
      <c r="G124" s="2">
        <f t="shared" si="0"/>
        <v>33.825000000000003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275</v>
      </c>
      <c r="D125" s="1">
        <f>'PR-RAS'!E129</f>
        <v>0</v>
      </c>
      <c r="E125" s="1">
        <v>0</v>
      </c>
      <c r="F125" s="1">
        <v>0</v>
      </c>
      <c r="G125" s="2">
        <f t="shared" si="0"/>
        <v>34.1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611620.39</v>
      </c>
      <c r="D129" s="1">
        <f>'PR-RAS'!E133</f>
        <v>751854.1</v>
      </c>
      <c r="E129" s="1">
        <v>0</v>
      </c>
      <c r="F129" s="1">
        <v>0</v>
      </c>
      <c r="G129" s="2">
        <f t="shared" si="0"/>
        <v>270762.05952000001</v>
      </c>
      <c r="H129" s="2">
        <f t="shared" si="1"/>
        <v>0.48999999999068677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611620.39</v>
      </c>
      <c r="D130" s="1">
        <f>'PR-RAS'!E134</f>
        <v>751854.1</v>
      </c>
      <c r="E130" s="1">
        <v>0</v>
      </c>
      <c r="F130" s="1">
        <v>0</v>
      </c>
      <c r="G130" s="2">
        <f t="shared" si="0"/>
        <v>272877.38811</v>
      </c>
      <c r="H130" s="2">
        <f t="shared" si="1"/>
        <v>0.48999999999068677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549213.80000000005</v>
      </c>
      <c r="D131" s="1">
        <f>'PR-RAS'!E135</f>
        <v>714265.82</v>
      </c>
      <c r="E131" s="1">
        <v>0</v>
      </c>
      <c r="F131" s="1">
        <v>0</v>
      </c>
      <c r="G131" s="2">
        <f t="shared" si="0"/>
        <v>257106.90720000002</v>
      </c>
      <c r="H131" s="2">
        <f t="shared" si="1"/>
        <v>0.38000000000465661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62406.59</v>
      </c>
      <c r="D132" s="1">
        <f>'PR-RAS'!E136</f>
        <v>37588.28</v>
      </c>
      <c r="E132" s="1">
        <v>0</v>
      </c>
      <c r="F132" s="1">
        <v>0</v>
      </c>
      <c r="G132" s="2">
        <f t="shared" si="0"/>
        <v>18023.392650000002</v>
      </c>
      <c r="H132" s="2">
        <f t="shared" si="1"/>
        <v>0.69000000000232831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6.53</v>
      </c>
      <c r="D135" s="1">
        <f>'PR-RAS'!E139</f>
        <v>0</v>
      </c>
      <c r="E135" s="1">
        <v>0</v>
      </c>
      <c r="F135" s="1">
        <v>0</v>
      </c>
      <c r="G135" s="2">
        <f t="shared" si="0"/>
        <v>0.87502000000000013</v>
      </c>
      <c r="H135" s="2">
        <f t="shared" si="1"/>
        <v>0.46999999999999975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6.53</v>
      </c>
      <c r="D146" s="1">
        <f>'PR-RAS'!E150</f>
        <v>0</v>
      </c>
      <c r="E146" s="1">
        <v>0</v>
      </c>
      <c r="F146" s="1">
        <v>0</v>
      </c>
      <c r="G146" s="2">
        <f t="shared" si="0"/>
        <v>0.94684999999999997</v>
      </c>
      <c r="H146" s="2">
        <f t="shared" si="1"/>
        <v>0.46999999999999975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646910.37000000011</v>
      </c>
      <c r="D147" s="1">
        <f>'PR-RAS'!E151</f>
        <v>880565.87999999989</v>
      </c>
      <c r="E147" s="1">
        <v>0</v>
      </c>
      <c r="F147" s="1">
        <v>0</v>
      </c>
      <c r="G147" s="2">
        <f t="shared" si="0"/>
        <v>351574.15097999998</v>
      </c>
      <c r="H147" s="2">
        <f t="shared" si="1"/>
        <v>0.49000000022351742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396282.16000000003</v>
      </c>
      <c r="D148" s="1">
        <f>'PR-RAS'!E152</f>
        <v>490983.06</v>
      </c>
      <c r="E148" s="1">
        <v>0</v>
      </c>
      <c r="F148" s="1">
        <v>0</v>
      </c>
      <c r="G148" s="2">
        <f t="shared" si="0"/>
        <v>202602.49716</v>
      </c>
      <c r="H148" s="2">
        <f t="shared" si="1"/>
        <v>0.22000000003026798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313549.03000000003</v>
      </c>
      <c r="D149" s="1">
        <f>'PR-RAS'!E153</f>
        <v>369004.95</v>
      </c>
      <c r="E149" s="1">
        <v>0</v>
      </c>
      <c r="F149" s="1">
        <v>0</v>
      </c>
      <c r="G149" s="2">
        <f t="shared" si="0"/>
        <v>155630.72164</v>
      </c>
      <c r="H149" s="2">
        <f t="shared" si="1"/>
        <v>8.0000000016298145E-2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313549.03000000003</v>
      </c>
      <c r="D150" s="1">
        <f>'PR-RAS'!E154</f>
        <v>368998.55</v>
      </c>
      <c r="E150" s="1">
        <v>0</v>
      </c>
      <c r="F150" s="1">
        <v>0</v>
      </c>
      <c r="G150" s="2">
        <f t="shared" si="0"/>
        <v>156680.37336999999</v>
      </c>
      <c r="H150" s="2">
        <f t="shared" si="1"/>
        <v>0.48000000003958121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6.4</v>
      </c>
      <c r="E151" s="1">
        <v>0</v>
      </c>
      <c r="F151" s="1">
        <v>0</v>
      </c>
      <c r="G151" s="2">
        <f t="shared" si="0"/>
        <v>1.92</v>
      </c>
      <c r="H151" s="2">
        <f t="shared" si="1"/>
        <v>0.40000000000000036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31016.78</v>
      </c>
      <c r="D154" s="1">
        <f>'PR-RAS'!E158</f>
        <v>61093.73</v>
      </c>
      <c r="E154" s="1">
        <v>0</v>
      </c>
      <c r="F154" s="1">
        <v>0</v>
      </c>
      <c r="G154" s="2">
        <f t="shared" si="0"/>
        <v>23440.24872</v>
      </c>
      <c r="H154" s="2">
        <f t="shared" si="1"/>
        <v>0.48999999999796273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51716.35</v>
      </c>
      <c r="D155" s="1">
        <f>'PR-RAS'!E159</f>
        <v>60884.38</v>
      </c>
      <c r="E155" s="1">
        <v>0</v>
      </c>
      <c r="F155" s="1">
        <v>0</v>
      </c>
      <c r="G155" s="2">
        <f t="shared" si="0"/>
        <v>26716.706939999996</v>
      </c>
      <c r="H155" s="2">
        <f t="shared" si="1"/>
        <v>0.72999999999592546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51716.35</v>
      </c>
      <c r="D157" s="1">
        <f>'PR-RAS'!E161</f>
        <v>60884.38</v>
      </c>
      <c r="E157" s="1">
        <v>0</v>
      </c>
      <c r="F157" s="1">
        <v>0</v>
      </c>
      <c r="G157" s="2">
        <f t="shared" si="0"/>
        <v>27063.677159999999</v>
      </c>
      <c r="H157" s="2">
        <f t="shared" si="1"/>
        <v>0.72999999999592546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248995.20000000001</v>
      </c>
      <c r="D159" s="1">
        <f>'PR-RAS'!E163</f>
        <v>387816.73999999993</v>
      </c>
      <c r="E159" s="1">
        <v>0</v>
      </c>
      <c r="F159" s="1">
        <v>0</v>
      </c>
      <c r="G159" s="2">
        <f t="shared" si="0"/>
        <v>161891.33143999998</v>
      </c>
      <c r="H159" s="2">
        <f t="shared" si="1"/>
        <v>0.46000000007916242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24545.769999999997</v>
      </c>
      <c r="D160" s="1">
        <f>'PR-RAS'!E164</f>
        <v>32097.059999999998</v>
      </c>
      <c r="E160" s="1">
        <v>0</v>
      </c>
      <c r="F160" s="1">
        <v>0</v>
      </c>
      <c r="G160" s="2">
        <f t="shared" si="0"/>
        <v>14109.642509999998</v>
      </c>
      <c r="H160" s="2">
        <f t="shared" si="1"/>
        <v>0.29000000000087311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643.29999999999995</v>
      </c>
      <c r="D161" s="1">
        <f>'PR-RAS'!E165</f>
        <v>6023.67</v>
      </c>
      <c r="E161" s="1">
        <v>0</v>
      </c>
      <c r="F161" s="1">
        <v>0</v>
      </c>
      <c r="G161" s="2">
        <f t="shared" si="0"/>
        <v>2030.5023999999999</v>
      </c>
      <c r="H161" s="2">
        <f t="shared" si="1"/>
        <v>0.62999999999988177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22702.42</v>
      </c>
      <c r="D162" s="1">
        <f>'PR-RAS'!E166</f>
        <v>23859.39</v>
      </c>
      <c r="E162" s="1">
        <v>0</v>
      </c>
      <c r="F162" s="1">
        <v>0</v>
      </c>
      <c r="G162" s="2">
        <f t="shared" si="0"/>
        <v>11337.813200000001</v>
      </c>
      <c r="H162" s="2">
        <f t="shared" si="1"/>
        <v>0.80999999999767169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821.45</v>
      </c>
      <c r="D163" s="1">
        <f>'PR-RAS'!E167</f>
        <v>2214</v>
      </c>
      <c r="E163" s="1">
        <v>0</v>
      </c>
      <c r="F163" s="1">
        <v>0</v>
      </c>
      <c r="G163" s="2">
        <f t="shared" si="0"/>
        <v>850.41089999999997</v>
      </c>
      <c r="H163" s="2">
        <f t="shared" si="1"/>
        <v>0.45000000000004547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378.6</v>
      </c>
      <c r="D164" s="1">
        <f>'PR-RAS'!E168</f>
        <v>0</v>
      </c>
      <c r="E164" s="1">
        <v>0</v>
      </c>
      <c r="F164" s="1">
        <v>0</v>
      </c>
      <c r="G164" s="2">
        <f t="shared" si="0"/>
        <v>61.711800000000004</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83209.55</v>
      </c>
      <c r="D165" s="1">
        <f>'PR-RAS'!E169</f>
        <v>91085.640000000014</v>
      </c>
      <c r="E165" s="1">
        <v>0</v>
      </c>
      <c r="F165" s="1">
        <v>0</v>
      </c>
      <c r="G165" s="2">
        <f t="shared" si="0"/>
        <v>43522.456120000003</v>
      </c>
      <c r="H165" s="2">
        <f t="shared" si="1"/>
        <v>0.80999999998311978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14288.05</v>
      </c>
      <c r="D166" s="1">
        <f>'PR-RAS'!E170</f>
        <v>16304.43</v>
      </c>
      <c r="E166" s="1">
        <v>0</v>
      </c>
      <c r="F166" s="1">
        <v>0</v>
      </c>
      <c r="G166" s="2">
        <f t="shared" si="0"/>
        <v>7737.9901500000005</v>
      </c>
      <c r="H166" s="2">
        <f t="shared" si="1"/>
        <v>0.47999999999956344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14707.78</v>
      </c>
      <c r="D167" s="1">
        <f>'PR-RAS'!E171</f>
        <v>19389.21</v>
      </c>
      <c r="E167" s="1">
        <v>0</v>
      </c>
      <c r="F167" s="1">
        <v>0</v>
      </c>
      <c r="G167" s="2">
        <f t="shared" si="0"/>
        <v>8878.7091999999993</v>
      </c>
      <c r="H167" s="2">
        <f t="shared" si="1"/>
        <v>0.42999999999847205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36054.83</v>
      </c>
      <c r="D168" s="1">
        <f>'PR-RAS'!E172</f>
        <v>46609.37</v>
      </c>
      <c r="E168" s="1">
        <v>0</v>
      </c>
      <c r="F168" s="1">
        <v>0</v>
      </c>
      <c r="G168" s="2">
        <f t="shared" si="0"/>
        <v>21588.686190000004</v>
      </c>
      <c r="H168" s="2">
        <f t="shared" si="1"/>
        <v>0.54000000000087311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17780.060000000001</v>
      </c>
      <c r="D170" s="1">
        <f>'PR-RAS'!E174</f>
        <v>7381.42</v>
      </c>
      <c r="E170" s="1">
        <v>0</v>
      </c>
      <c r="F170" s="1">
        <v>0</v>
      </c>
      <c r="G170" s="2">
        <f t="shared" si="0"/>
        <v>5499.7501000000002</v>
      </c>
      <c r="H170" s="2">
        <f t="shared" si="1"/>
        <v>0.48000000000138243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378.83</v>
      </c>
      <c r="D172" s="1">
        <f>'PR-RAS'!E176</f>
        <v>1401.21</v>
      </c>
      <c r="E172" s="1">
        <v>0</v>
      </c>
      <c r="F172" s="1">
        <v>0</v>
      </c>
      <c r="G172" s="2">
        <f t="shared" si="0"/>
        <v>543.99375000000009</v>
      </c>
      <c r="H172" s="2">
        <f t="shared" si="1"/>
        <v>0.3800000000000523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107702.1</v>
      </c>
      <c r="D173" s="1">
        <f>'PR-RAS'!E177</f>
        <v>214351.86999999997</v>
      </c>
      <c r="E173" s="1">
        <v>0</v>
      </c>
      <c r="F173" s="1">
        <v>0</v>
      </c>
      <c r="G173" s="2">
        <f t="shared" si="0"/>
        <v>92261.804479999992</v>
      </c>
      <c r="H173" s="2">
        <f t="shared" si="1"/>
        <v>0.23000000003958121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3598.35</v>
      </c>
      <c r="D174" s="1">
        <f>'PR-RAS'!E178</f>
        <v>2200.67</v>
      </c>
      <c r="E174" s="1">
        <v>0</v>
      </c>
      <c r="F174" s="1">
        <v>0</v>
      </c>
      <c r="G174" s="2">
        <f t="shared" si="0"/>
        <v>1383.9463699999999</v>
      </c>
      <c r="H174" s="2">
        <f t="shared" si="1"/>
        <v>0.67999999999983629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20153.21</v>
      </c>
      <c r="D175" s="1">
        <f>'PR-RAS'!E179</f>
        <v>95149.01</v>
      </c>
      <c r="E175" s="1">
        <v>0</v>
      </c>
      <c r="F175" s="1">
        <v>0</v>
      </c>
      <c r="G175" s="2">
        <f t="shared" si="0"/>
        <v>36618.514019999995</v>
      </c>
      <c r="H175" s="2">
        <f t="shared" si="1"/>
        <v>0.2199999999938882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9924.1299999999992</v>
      </c>
      <c r="D176" s="1">
        <f>'PR-RAS'!E180</f>
        <v>11220.18</v>
      </c>
      <c r="E176" s="1">
        <v>0</v>
      </c>
      <c r="F176" s="1">
        <v>0</v>
      </c>
      <c r="G176" s="2">
        <f t="shared" si="0"/>
        <v>5663.7857499999991</v>
      </c>
      <c r="H176" s="2">
        <f t="shared" si="1"/>
        <v>0.30999999999949068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10451.459999999999</v>
      </c>
      <c r="D177" s="1">
        <f>'PR-RAS'!E181</f>
        <v>5960.42</v>
      </c>
      <c r="E177" s="1">
        <v>0</v>
      </c>
      <c r="F177" s="1">
        <v>0</v>
      </c>
      <c r="G177" s="2">
        <f t="shared" si="0"/>
        <v>3937.5247999999997</v>
      </c>
      <c r="H177" s="2">
        <f t="shared" si="1"/>
        <v>0.87999999999919964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1430</v>
      </c>
      <c r="D178" s="1">
        <f>'PR-RAS'!E182</f>
        <v>1954.9</v>
      </c>
      <c r="E178" s="1">
        <v>0</v>
      </c>
      <c r="F178" s="1">
        <v>0</v>
      </c>
      <c r="G178" s="2">
        <f t="shared" si="0"/>
        <v>945.14459999999997</v>
      </c>
      <c r="H178" s="2">
        <f t="shared" si="1"/>
        <v>9.9999999999909051E-2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106.18</v>
      </c>
      <c r="D179" s="1">
        <f>'PR-RAS'!E183</f>
        <v>2752.56</v>
      </c>
      <c r="E179" s="1">
        <v>0</v>
      </c>
      <c r="F179" s="1">
        <v>0</v>
      </c>
      <c r="G179" s="2">
        <f t="shared" si="0"/>
        <v>998.81139999999994</v>
      </c>
      <c r="H179" s="2">
        <f t="shared" si="1"/>
        <v>0.62000000000006139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22385.33</v>
      </c>
      <c r="D180" s="1">
        <f>'PR-RAS'!E184</f>
        <v>49355.7</v>
      </c>
      <c r="E180" s="1">
        <v>0</v>
      </c>
      <c r="F180" s="1">
        <v>0</v>
      </c>
      <c r="G180" s="2">
        <f t="shared" si="0"/>
        <v>21676.31467</v>
      </c>
      <c r="H180" s="2">
        <f t="shared" si="1"/>
        <v>0.63000000000465661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7892.31</v>
      </c>
      <c r="D181" s="1">
        <f>'PR-RAS'!E185</f>
        <v>10686.97</v>
      </c>
      <c r="E181" s="1">
        <v>0</v>
      </c>
      <c r="F181" s="1">
        <v>0</v>
      </c>
      <c r="G181" s="2">
        <f t="shared" si="0"/>
        <v>5267.9250000000002</v>
      </c>
      <c r="H181" s="2">
        <f t="shared" si="1"/>
        <v>0.34000000000105501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31761.13</v>
      </c>
      <c r="D182" s="1">
        <f>'PR-RAS'!E186</f>
        <v>35071.46</v>
      </c>
      <c r="E182" s="1">
        <v>0</v>
      </c>
      <c r="F182" s="1">
        <v>0</v>
      </c>
      <c r="G182" s="2">
        <f t="shared" si="0"/>
        <v>18444.63305</v>
      </c>
      <c r="H182" s="2">
        <f t="shared" si="1"/>
        <v>0.59000000000014552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33537.78</v>
      </c>
      <c r="D184" s="1">
        <f>'PR-RAS'!E188</f>
        <v>50282.17</v>
      </c>
      <c r="E184" s="1">
        <v>0</v>
      </c>
      <c r="F184" s="1">
        <v>0</v>
      </c>
      <c r="G184" s="2">
        <f t="shared" si="0"/>
        <v>24540.687959999999</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3685.65</v>
      </c>
      <c r="D185" s="1">
        <f>'PR-RAS'!E189</f>
        <v>4137.4399999999996</v>
      </c>
      <c r="E185" s="1">
        <v>0</v>
      </c>
      <c r="F185" s="1">
        <v>0</v>
      </c>
      <c r="G185" s="2">
        <f t="shared" si="0"/>
        <v>2200.7375199999997</v>
      </c>
      <c r="H185" s="2">
        <f t="shared" si="1"/>
        <v>0.78999999999950887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15586.19</v>
      </c>
      <c r="D186" s="1">
        <f>'PR-RAS'!E190</f>
        <v>21376.69</v>
      </c>
      <c r="E186" s="1">
        <v>0</v>
      </c>
      <c r="F186" s="1">
        <v>0</v>
      </c>
      <c r="G186" s="2">
        <f t="shared" si="0"/>
        <v>10792.820449999999</v>
      </c>
      <c r="H186" s="2">
        <f t="shared" si="1"/>
        <v>0.50000000000181899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4335.8</v>
      </c>
      <c r="D187" s="1">
        <f>'PR-RAS'!E191</f>
        <v>8843.1</v>
      </c>
      <c r="E187" s="1">
        <v>0</v>
      </c>
      <c r="F187" s="1">
        <v>0</v>
      </c>
      <c r="G187" s="2">
        <f t="shared" si="0"/>
        <v>4096.0919999999996</v>
      </c>
      <c r="H187" s="2">
        <f t="shared" si="1"/>
        <v>0.3000000000001819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48.11</v>
      </c>
      <c r="D189" s="1">
        <f>'PR-RAS'!E193</f>
        <v>150</v>
      </c>
      <c r="E189" s="1">
        <v>0</v>
      </c>
      <c r="F189" s="1">
        <v>0</v>
      </c>
      <c r="G189" s="2">
        <f t="shared" si="0"/>
        <v>65.444680000000005</v>
      </c>
      <c r="H189" s="2">
        <f t="shared" si="1"/>
        <v>0.10999999999999943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9882.0300000000007</v>
      </c>
      <c r="D191" s="1">
        <f>'PR-RAS'!E195</f>
        <v>15774.94</v>
      </c>
      <c r="E191" s="1">
        <v>0</v>
      </c>
      <c r="F191" s="1">
        <v>0</v>
      </c>
      <c r="G191" s="2">
        <f t="shared" si="0"/>
        <v>7872.0629000000008</v>
      </c>
      <c r="H191" s="2">
        <f t="shared" si="1"/>
        <v>9.0000000000145519E-2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1633.01</v>
      </c>
      <c r="D192" s="1">
        <f>'PR-RAS'!E196</f>
        <v>1766.0800000000002</v>
      </c>
      <c r="E192" s="1">
        <v>0</v>
      </c>
      <c r="F192" s="1">
        <v>0</v>
      </c>
      <c r="G192" s="2">
        <f t="shared" si="0"/>
        <v>986.54746999999998</v>
      </c>
      <c r="H192" s="2">
        <f t="shared" si="1"/>
        <v>9.0000000000145519E-2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1633.01</v>
      </c>
      <c r="D206" s="1">
        <f>'PR-RAS'!E210</f>
        <v>1766.0800000000002</v>
      </c>
      <c r="E206" s="1">
        <v>0</v>
      </c>
      <c r="F206" s="1">
        <v>0</v>
      </c>
      <c r="G206" s="2">
        <f t="shared" si="0"/>
        <v>1058.8598500000001</v>
      </c>
      <c r="H206" s="2">
        <f t="shared" si="1"/>
        <v>9.0000000000145519E-2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1631.01</v>
      </c>
      <c r="D207" s="1">
        <f>'PR-RAS'!E211</f>
        <v>1761.92</v>
      </c>
      <c r="E207" s="1">
        <v>0</v>
      </c>
      <c r="F207" s="1">
        <v>0</v>
      </c>
      <c r="G207" s="2">
        <f t="shared" si="0"/>
        <v>1061.8991000000001</v>
      </c>
      <c r="H207" s="2">
        <f t="shared" si="1"/>
        <v>8.9999999999918145E-2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v>
      </c>
      <c r="D209" s="1">
        <f>'PR-RAS'!E213</f>
        <v>4.16</v>
      </c>
      <c r="E209" s="1">
        <v>0</v>
      </c>
      <c r="F209" s="1">
        <v>0</v>
      </c>
      <c r="G209" s="2">
        <f t="shared" si="0"/>
        <v>2.14656</v>
      </c>
      <c r="H209" s="2">
        <f t="shared" si="1"/>
        <v>0.16000000000000014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646910.37000000011</v>
      </c>
      <c r="D285" s="1">
        <f>'PR-RAS'!E289</f>
        <v>880565.87999999989</v>
      </c>
      <c r="E285" s="1">
        <v>0</v>
      </c>
      <c r="F285" s="1">
        <v>0</v>
      </c>
      <c r="G285" s="2">
        <f t="shared" si="8"/>
        <v>683883.96491999994</v>
      </c>
      <c r="H285" s="2">
        <f t="shared" si="9"/>
        <v>0.49000000022351742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3552616.2</v>
      </c>
      <c r="D286" s="1">
        <f>'PR-RAS'!E290</f>
        <v>117131.91000000015</v>
      </c>
      <c r="E286" s="1">
        <v>0</v>
      </c>
      <c r="F286" s="1">
        <v>0</v>
      </c>
      <c r="G286" s="2">
        <f t="shared" si="8"/>
        <v>1079260.8057000001</v>
      </c>
      <c r="H286" s="2">
        <f t="shared" si="9"/>
        <v>0.2900000000372529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52469.9</v>
      </c>
      <c r="D288" s="1">
        <f>'PR-RAS'!E292</f>
        <v>5586.34</v>
      </c>
      <c r="E288" s="1">
        <v>0</v>
      </c>
      <c r="F288" s="1">
        <v>0</v>
      </c>
      <c r="G288" s="2">
        <f t="shared" si="8"/>
        <v>18265.420459999998</v>
      </c>
      <c r="H288" s="2">
        <f t="shared" si="9"/>
        <v>0.43999999999869033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3599499.7600000002</v>
      </c>
      <c r="D345" s="1">
        <f>'PR-RAS'!E350</f>
        <v>57365.96</v>
      </c>
      <c r="E345" s="1">
        <v>0</v>
      </c>
      <c r="F345" s="1">
        <v>0</v>
      </c>
      <c r="G345" s="2">
        <f t="shared" si="8"/>
        <v>1277695.6979199999</v>
      </c>
      <c r="H345" s="2">
        <f t="shared" si="9"/>
        <v>0.27999999975872925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12175.8</v>
      </c>
      <c r="D358" s="1">
        <f>'PR-RAS'!E363</f>
        <v>36924.69</v>
      </c>
      <c r="E358" s="1">
        <v>0</v>
      </c>
      <c r="F358" s="1">
        <v>0</v>
      </c>
      <c r="G358" s="2">
        <f t="shared" si="8"/>
        <v>30710.989260000002</v>
      </c>
      <c r="H358" s="2">
        <f t="shared" si="9"/>
        <v>0.50999999999839929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3037.5</v>
      </c>
      <c r="E359" s="1">
        <v>0</v>
      </c>
      <c r="F359" s="1">
        <v>0</v>
      </c>
      <c r="G359" s="2">
        <f t="shared" si="8"/>
        <v>2174.85</v>
      </c>
      <c r="H359" s="2">
        <f t="shared" si="9"/>
        <v>0.5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3037.5</v>
      </c>
      <c r="E363" s="1">
        <v>0</v>
      </c>
      <c r="F363" s="1">
        <v>0</v>
      </c>
      <c r="G363" s="2">
        <f t="shared" si="8"/>
        <v>2199.15</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10272.06</v>
      </c>
      <c r="D364" s="1">
        <f>'PR-RAS'!E369</f>
        <v>12226.830000000002</v>
      </c>
      <c r="E364" s="1">
        <v>0</v>
      </c>
      <c r="F364" s="1">
        <v>0</v>
      </c>
      <c r="G364" s="2">
        <f t="shared" si="8"/>
        <v>12605.43636</v>
      </c>
      <c r="H364" s="2">
        <f t="shared" si="9"/>
        <v>0.22999999999774445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5843.28</v>
      </c>
      <c r="D365" s="1">
        <f>'PR-RAS'!E370</f>
        <v>9502.2000000000007</v>
      </c>
      <c r="E365" s="1">
        <v>0</v>
      </c>
      <c r="F365" s="1">
        <v>0</v>
      </c>
      <c r="G365" s="2">
        <f t="shared" si="8"/>
        <v>9044.5555199999999</v>
      </c>
      <c r="H365" s="2">
        <f t="shared" si="9"/>
        <v>0.48000000000047294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4428.78</v>
      </c>
      <c r="D367" s="1">
        <f>'PR-RAS'!E372</f>
        <v>2724.63</v>
      </c>
      <c r="E367" s="1">
        <v>0</v>
      </c>
      <c r="F367" s="1">
        <v>0</v>
      </c>
      <c r="G367" s="2">
        <f t="shared" si="8"/>
        <v>3615.3626400000003</v>
      </c>
      <c r="H367" s="2">
        <f t="shared" si="9"/>
        <v>0.59000000000014552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20000</v>
      </c>
      <c r="E378" s="1">
        <v>0</v>
      </c>
      <c r="F378" s="1">
        <v>0</v>
      </c>
      <c r="G378" s="2">
        <f t="shared" si="8"/>
        <v>15080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20000</v>
      </c>
      <c r="E380" s="1">
        <v>0</v>
      </c>
      <c r="F380" s="1">
        <v>0</v>
      </c>
      <c r="G380" s="2">
        <f t="shared" si="8"/>
        <v>15160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1903.74</v>
      </c>
      <c r="D386" s="1">
        <f>'PR-RAS'!E391</f>
        <v>1660.36</v>
      </c>
      <c r="E386" s="1">
        <v>0</v>
      </c>
      <c r="F386" s="1">
        <v>0</v>
      </c>
      <c r="G386" s="2">
        <f t="shared" si="8"/>
        <v>2011.4171000000001</v>
      </c>
      <c r="H386" s="2">
        <f t="shared" si="9"/>
        <v>0.61999999999989086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1903.74</v>
      </c>
      <c r="D388" s="1">
        <f>'PR-RAS'!E393</f>
        <v>1660.36</v>
      </c>
      <c r="E388" s="1">
        <v>0</v>
      </c>
      <c r="F388" s="1">
        <v>0</v>
      </c>
      <c r="G388" s="2">
        <f t="shared" si="8"/>
        <v>2021.8660200000002</v>
      </c>
      <c r="H388" s="2">
        <f t="shared" si="9"/>
        <v>0.61999999999989086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479.69</v>
      </c>
      <c r="D391" s="1">
        <f>'PR-RAS'!E396</f>
        <v>389.95</v>
      </c>
      <c r="E391" s="1">
        <v>0</v>
      </c>
      <c r="F391" s="1">
        <v>0</v>
      </c>
      <c r="G391" s="2">
        <f t="shared" si="8"/>
        <v>491.24009999999998</v>
      </c>
      <c r="H391" s="2">
        <f t="shared" si="9"/>
        <v>0.36000000000001364</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479.69</v>
      </c>
      <c r="D392" s="1">
        <f>'PR-RAS'!E397</f>
        <v>389.95</v>
      </c>
      <c r="E392" s="1">
        <v>0</v>
      </c>
      <c r="F392" s="1">
        <v>0</v>
      </c>
      <c r="G392" s="2">
        <f t="shared" si="8"/>
        <v>492.49968999999999</v>
      </c>
      <c r="H392" s="2">
        <f t="shared" si="9"/>
        <v>0.36000000000001364</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479.69</v>
      </c>
      <c r="D394" s="1">
        <f>'PR-RAS'!E399</f>
        <v>389.95</v>
      </c>
      <c r="E394" s="1">
        <v>0</v>
      </c>
      <c r="F394" s="1">
        <v>0</v>
      </c>
      <c r="G394" s="2">
        <f t="shared" si="8"/>
        <v>495.01886999999999</v>
      </c>
      <c r="H394" s="2">
        <f t="shared" si="9"/>
        <v>0.36000000000001364</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3586844.27</v>
      </c>
      <c r="D397" s="1">
        <f>'PR-RAS'!E402</f>
        <v>20051.32</v>
      </c>
      <c r="E397" s="1">
        <v>0</v>
      </c>
      <c r="F397" s="1">
        <v>0</v>
      </c>
      <c r="G397" s="2">
        <f t="shared" si="8"/>
        <v>1436270.9763600002</v>
      </c>
      <c r="H397" s="2">
        <f t="shared" si="9"/>
        <v>0.59000000001833541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3586844.27</v>
      </c>
      <c r="D398" s="1">
        <f>'PR-RAS'!E403</f>
        <v>20051.32</v>
      </c>
      <c r="E398" s="1">
        <v>0</v>
      </c>
      <c r="F398" s="1">
        <v>0</v>
      </c>
      <c r="G398" s="2">
        <f t="shared" si="8"/>
        <v>1439897.9232700001</v>
      </c>
      <c r="H398" s="2">
        <f t="shared" si="9"/>
        <v>0.59000000001833541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3599499.7600000002</v>
      </c>
      <c r="D403" s="1">
        <f>'PR-RAS'!E408</f>
        <v>57365.96</v>
      </c>
      <c r="E403" s="1">
        <v>0</v>
      </c>
      <c r="F403" s="1">
        <v>0</v>
      </c>
      <c r="G403" s="2">
        <f t="shared" si="8"/>
        <v>1493121.1353600002</v>
      </c>
      <c r="H403" s="2">
        <f t="shared" si="9"/>
        <v>0.27999999975872925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4199526.57</v>
      </c>
      <c r="D407" s="1">
        <f>'PR-RAS'!E412</f>
        <v>997697.79</v>
      </c>
      <c r="E407" s="1">
        <v>0</v>
      </c>
      <c r="F407" s="1">
        <v>0</v>
      </c>
      <c r="G407" s="2">
        <f t="shared" si="8"/>
        <v>2515138.3929000003</v>
      </c>
      <c r="H407" s="2">
        <f t="shared" si="9"/>
        <v>0.63999999966472387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4246410.1300000008</v>
      </c>
      <c r="D408" s="1">
        <f>'PR-RAS'!E413</f>
        <v>937931.83999999985</v>
      </c>
      <c r="E408" s="1">
        <v>0</v>
      </c>
      <c r="F408" s="1">
        <v>0</v>
      </c>
      <c r="G408" s="2">
        <f t="shared" si="8"/>
        <v>2491765.4406699999</v>
      </c>
      <c r="H408" s="2">
        <f t="shared" si="9"/>
        <v>0.29000000096857548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59765.950000000186</v>
      </c>
      <c r="E409" s="1">
        <v>0</v>
      </c>
      <c r="F409" s="1">
        <v>0</v>
      </c>
      <c r="G409" s="2">
        <f t="shared" si="8"/>
        <v>48769.015200000147</v>
      </c>
      <c r="H409" s="2">
        <f t="shared" si="9"/>
        <v>4.9999999813735485E-2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46883.560000000522</v>
      </c>
      <c r="D410" s="1">
        <f>'PR-RAS'!E415</f>
        <v>0</v>
      </c>
      <c r="E410" s="1">
        <v>0</v>
      </c>
      <c r="F410" s="1">
        <v>0</v>
      </c>
      <c r="G410" s="2">
        <f t="shared" si="8"/>
        <v>19175.376040000214</v>
      </c>
      <c r="H410" s="2">
        <f t="shared" si="9"/>
        <v>0.43999999947845936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52469.9</v>
      </c>
      <c r="D411" s="1">
        <f>'PR-RAS'!E416</f>
        <v>5586.34</v>
      </c>
      <c r="E411" s="1">
        <v>0</v>
      </c>
      <c r="F411" s="1">
        <v>0</v>
      </c>
      <c r="G411" s="2">
        <f t="shared" si="8"/>
        <v>26093.4578</v>
      </c>
      <c r="H411" s="2">
        <f t="shared" si="9"/>
        <v>0.43999999999869033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4199526.57</v>
      </c>
      <c r="D633" s="1">
        <f>'PR-RAS'!E639</f>
        <v>997697.79</v>
      </c>
      <c r="E633" s="1">
        <v>0</v>
      </c>
      <c r="F633" s="1">
        <v>0</v>
      </c>
      <c r="G633" s="2">
        <f t="shared" si="10"/>
        <v>3915190.7988000005</v>
      </c>
      <c r="H633" s="2">
        <f t="shared" si="11"/>
        <v>0.63999999966472387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4246410.1300000008</v>
      </c>
      <c r="D634" s="1">
        <f>'PR-RAS'!E640</f>
        <v>937931.83999999985</v>
      </c>
      <c r="E634" s="1">
        <v>0</v>
      </c>
      <c r="F634" s="1">
        <v>0</v>
      </c>
      <c r="G634" s="2">
        <f t="shared" si="10"/>
        <v>3875399.3217300004</v>
      </c>
      <c r="H634" s="2">
        <f t="shared" si="11"/>
        <v>0.29000000096857548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59765.950000000186</v>
      </c>
      <c r="E635" s="1">
        <v>0</v>
      </c>
      <c r="F635" s="1">
        <v>0</v>
      </c>
      <c r="G635" s="2">
        <f t="shared" si="10"/>
        <v>75783.224600000234</v>
      </c>
      <c r="H635" s="2">
        <f t="shared" si="11"/>
        <v>4.9999999813735485E-2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46883.560000000522</v>
      </c>
      <c r="D636" s="1">
        <f>'PR-RAS'!E642</f>
        <v>0</v>
      </c>
      <c r="E636" s="1">
        <v>0</v>
      </c>
      <c r="F636" s="1">
        <v>0</v>
      </c>
      <c r="G636" s="2">
        <f t="shared" si="10"/>
        <v>29771.060600000332</v>
      </c>
      <c r="H636" s="2">
        <f t="shared" si="11"/>
        <v>0.43999999947845936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52469.9</v>
      </c>
      <c r="D637" s="1">
        <f>'PR-RAS'!E643</f>
        <v>5586.34</v>
      </c>
      <c r="E637" s="1">
        <v>0</v>
      </c>
      <c r="F637" s="1">
        <v>0</v>
      </c>
      <c r="G637" s="2">
        <f t="shared" si="10"/>
        <v>40476.68088</v>
      </c>
      <c r="H637" s="2">
        <f t="shared" si="11"/>
        <v>0.43999999999869033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5586.3399999994799</v>
      </c>
      <c r="D639" s="1">
        <f>'PR-RAS'!E645</f>
        <v>65352.290000000183</v>
      </c>
      <c r="E639" s="1">
        <v>0</v>
      </c>
      <c r="F639" s="1">
        <v>0</v>
      </c>
      <c r="G639" s="2">
        <f t="shared" si="10"/>
        <v>86953.606959999903</v>
      </c>
      <c r="H639" s="2">
        <f t="shared" si="11"/>
        <v>0.62999999966268661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208048.13</v>
      </c>
      <c r="D641" s="1">
        <f>'PR-RAS'!E647</f>
        <v>190474.95</v>
      </c>
      <c r="E641" s="1">
        <v>0</v>
      </c>
      <c r="F641" s="1">
        <v>0</v>
      </c>
      <c r="G641" s="2">
        <f t="shared" si="10"/>
        <v>376958.73920000001</v>
      </c>
      <c r="H641" s="2">
        <f t="shared" si="11"/>
        <v>0.17999999999301508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112256.54</v>
      </c>
      <c r="D642" s="1">
        <f>'PR-RAS'!E649</f>
        <v>53778.97</v>
      </c>
      <c r="E642" s="1">
        <v>0</v>
      </c>
      <c r="F642" s="1">
        <v>0</v>
      </c>
      <c r="G642" s="2">
        <f t="shared" si="10"/>
        <v>140901.08168</v>
      </c>
      <c r="H642" s="2">
        <f t="shared" si="11"/>
        <v>0.49000000000523869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4300934.41</v>
      </c>
      <c r="D643" s="1">
        <f>'PR-RAS'!E650</f>
        <v>1359715.39</v>
      </c>
      <c r="E643" s="1">
        <v>0</v>
      </c>
      <c r="F643" s="1">
        <v>0</v>
      </c>
      <c r="G643" s="2">
        <f t="shared" si="10"/>
        <v>4507074.4519799994</v>
      </c>
      <c r="H643" s="2">
        <f t="shared" si="11"/>
        <v>0.80000000004656613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4359411.9800000004</v>
      </c>
      <c r="D644" s="1">
        <f>'PR-RAS'!E651</f>
        <v>1278618.8700000001</v>
      </c>
      <c r="E644" s="1">
        <v>0</v>
      </c>
      <c r="F644" s="1">
        <v>0</v>
      </c>
      <c r="G644" s="2">
        <f t="shared" si="10"/>
        <v>4447405.7699600002</v>
      </c>
      <c r="H644" s="2">
        <f t="shared" si="11"/>
        <v>0.14999999944120646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53778.969999999739</v>
      </c>
      <c r="D645" s="1">
        <f>'PR-RAS'!E652</f>
        <v>134875.48999999976</v>
      </c>
      <c r="E645" s="1">
        <v>0</v>
      </c>
      <c r="F645" s="1">
        <v>0</v>
      </c>
      <c r="G645" s="2">
        <f t="shared" si="10"/>
        <v>208353.28779999953</v>
      </c>
      <c r="H645" s="2">
        <f t="shared" si="11"/>
        <v>0.52000000001862645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18</v>
      </c>
      <c r="E647" s="1">
        <v>0</v>
      </c>
      <c r="F647" s="1">
        <v>0</v>
      </c>
      <c r="G647" s="2">
        <f t="shared" si="10"/>
        <v>34.884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18</v>
      </c>
      <c r="E649" s="1">
        <v>0</v>
      </c>
      <c r="F649" s="1">
        <v>0</v>
      </c>
      <c r="G649" s="2">
        <f t="shared" si="10"/>
        <v>34.992000000000004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17165.939999999999</v>
      </c>
      <c r="D668" s="1">
        <f>'PR-RAS'!E675</f>
        <v>86288.74</v>
      </c>
      <c r="E668" s="1">
        <v>0</v>
      </c>
      <c r="F668" s="1">
        <v>0</v>
      </c>
      <c r="G668" s="2">
        <f t="shared" si="10"/>
        <v>126558.86114000002</v>
      </c>
      <c r="H668" s="2">
        <f t="shared" si="11"/>
        <v>0.31999999999607098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3477214.69</v>
      </c>
      <c r="D670" s="1">
        <f>'PR-RAS'!E677</f>
        <v>1926.25</v>
      </c>
      <c r="E670" s="1">
        <v>0</v>
      </c>
      <c r="F670" s="1">
        <v>0</v>
      </c>
      <c r="G670" s="2">
        <f t="shared" si="10"/>
        <v>2328833.9501100001</v>
      </c>
      <c r="H670" s="2">
        <f t="shared" si="11"/>
        <v>0.56000000005587935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56576.25</v>
      </c>
      <c r="E691" s="1">
        <v>0</v>
      </c>
      <c r="F691" s="1">
        <v>0</v>
      </c>
      <c r="G691" s="2">
        <f t="shared" si="10"/>
        <v>78075.224999999991</v>
      </c>
      <c r="H691" s="2">
        <f t="shared" si="11"/>
        <v>0.25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69284.67</v>
      </c>
      <c r="E703" s="1">
        <v>0</v>
      </c>
      <c r="F703" s="1">
        <v>0</v>
      </c>
      <c r="G703" s="2">
        <f t="shared" si="10"/>
        <v>97275.67667999999</v>
      </c>
      <c r="H703" s="2">
        <f t="shared" si="11"/>
        <v>0.33000000000174623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6110.97</v>
      </c>
      <c r="E709" s="1">
        <v>0</v>
      </c>
      <c r="F709" s="1">
        <v>0</v>
      </c>
      <c r="G709" s="2">
        <f t="shared" si="10"/>
        <v>8653.1335199999994</v>
      </c>
      <c r="H709" s="2">
        <f t="shared" si="11"/>
        <v>2.9999999999745341E-2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410</v>
      </c>
      <c r="E710" s="1">
        <v>0</v>
      </c>
      <c r="F710" s="1">
        <v>0</v>
      </c>
      <c r="G710" s="2">
        <f t="shared" si="10"/>
        <v>581.38</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22702.42</v>
      </c>
      <c r="D711" s="1">
        <f>'PR-RAS'!E718</f>
        <v>23859.39</v>
      </c>
      <c r="E711" s="1">
        <v>0</v>
      </c>
      <c r="F711" s="1">
        <v>0</v>
      </c>
      <c r="G711" s="2">
        <f t="shared" si="10"/>
        <v>49999.051999999996</v>
      </c>
      <c r="H711" s="2">
        <f t="shared" si="11"/>
        <v>0.80999999999767169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106.18</v>
      </c>
      <c r="D713" s="1">
        <f>'PR-RAS'!E720</f>
        <v>2752.56</v>
      </c>
      <c r="E713" s="1">
        <v>0</v>
      </c>
      <c r="F713" s="1">
        <v>0</v>
      </c>
      <c r="G713" s="2">
        <f t="shared" si="10"/>
        <v>3995.2455999999997</v>
      </c>
      <c r="H713" s="2">
        <f t="shared" si="11"/>
        <v>0.62000000000006139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5257.24</v>
      </c>
      <c r="D714" s="1">
        <f>'PR-RAS'!E721</f>
        <v>11711.12</v>
      </c>
      <c r="E714" s="1">
        <v>0</v>
      </c>
      <c r="F714" s="1">
        <v>0</v>
      </c>
      <c r="G714" s="2">
        <f t="shared" si="10"/>
        <v>20448.469240000002</v>
      </c>
      <c r="H714" s="2">
        <f t="shared" si="11"/>
        <v>0.36000000000058208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4064.03</v>
      </c>
      <c r="D715" s="1">
        <f>'PR-RAS'!E722</f>
        <v>8424.48</v>
      </c>
      <c r="E715" s="1">
        <v>0</v>
      </c>
      <c r="F715" s="1">
        <v>0</v>
      </c>
      <c r="G715" s="2">
        <f t="shared" si="10"/>
        <v>14931.874859999998</v>
      </c>
      <c r="H715" s="2">
        <f t="shared" si="11"/>
        <v>0.50999999999976353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5103.38</v>
      </c>
      <c r="D716" s="1">
        <f>'PR-RAS'!E723</f>
        <v>6128.1</v>
      </c>
      <c r="E716" s="1">
        <v>0</v>
      </c>
      <c r="F716" s="1">
        <v>0</v>
      </c>
      <c r="G716" s="2">
        <f t="shared" si="10"/>
        <v>12412.099700000001</v>
      </c>
      <c r="H716" s="2">
        <f t="shared" si="11"/>
        <v>0.48000000000047294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3685.65</v>
      </c>
      <c r="D718" s="1">
        <f>'PR-RAS'!E725</f>
        <v>4137.4399999999996</v>
      </c>
      <c r="E718" s="1">
        <v>0</v>
      </c>
      <c r="F718" s="1">
        <v>0</v>
      </c>
      <c r="G718" s="2">
        <f t="shared" si="10"/>
        <v>8575.7000099999987</v>
      </c>
      <c r="H718" s="2">
        <f t="shared" si="11"/>
        <v>0.78999999999950887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14582145.349999998</v>
      </c>
      <c r="D984" s="6">
        <f>BILANCA!E6</f>
        <v>14424251.389999999</v>
      </c>
      <c r="E984" s="6">
        <v>0</v>
      </c>
      <c r="F984" s="6">
        <v>0</v>
      </c>
      <c r="G984" s="7">
        <f t="shared" ref="G984:G1241" si="22">B984/1000*C984+B984/500*D984</f>
        <v>43430.648130000001</v>
      </c>
      <c r="H984" s="7">
        <f t="shared" si="19"/>
        <v>0.73999999649822712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14295887.789999997</v>
      </c>
      <c r="D985" s="1">
        <f>BILANCA!E7</f>
        <v>14071825.669999998</v>
      </c>
      <c r="E985" s="1">
        <v>0</v>
      </c>
      <c r="F985" s="1">
        <v>0</v>
      </c>
      <c r="G985" s="2">
        <f t="shared" si="22"/>
        <v>84879.07825999998</v>
      </c>
      <c r="H985" s="2">
        <f t="shared" si="19"/>
        <v>0.54000000469386578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781672.12</v>
      </c>
      <c r="D986" s="1">
        <f>BILANCA!E8</f>
        <v>781672.12</v>
      </c>
      <c r="E986" s="1">
        <v>0</v>
      </c>
      <c r="F986" s="1">
        <v>0</v>
      </c>
      <c r="G986" s="2">
        <f t="shared" si="22"/>
        <v>7035.0490800000007</v>
      </c>
      <c r="H986" s="2">
        <f t="shared" si="19"/>
        <v>0.23999999999068677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781672.12</v>
      </c>
      <c r="D987" s="1">
        <f>BILANCA!E9</f>
        <v>781672.12</v>
      </c>
      <c r="E987" s="1">
        <v>0</v>
      </c>
      <c r="F987" s="1">
        <v>0</v>
      </c>
      <c r="G987" s="2">
        <f t="shared" si="22"/>
        <v>9380.0654400000003</v>
      </c>
      <c r="H987" s="2">
        <f t="shared" si="19"/>
        <v>0.23999999999068677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13391739.669999998</v>
      </c>
      <c r="D990" s="1">
        <f>BILANCA!E12</f>
        <v>13158682.739999998</v>
      </c>
      <c r="E990" s="1">
        <v>0</v>
      </c>
      <c r="F990" s="1">
        <v>0</v>
      </c>
      <c r="G990" s="2">
        <f t="shared" si="22"/>
        <v>277963.73604999995</v>
      </c>
      <c r="H990" s="2">
        <f t="shared" si="19"/>
        <v>0.59000000357627869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13005485.17</v>
      </c>
      <c r="D991" s="1">
        <f>BILANCA!E13</f>
        <v>12847797.489999998</v>
      </c>
      <c r="E991" s="1">
        <v>0</v>
      </c>
      <c r="F991" s="1">
        <v>0</v>
      </c>
      <c r="G991" s="2">
        <f t="shared" si="22"/>
        <v>309608.64119999995</v>
      </c>
      <c r="H991" s="2">
        <f t="shared" si="19"/>
        <v>0.65999999828636646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14337213.720000001</v>
      </c>
      <c r="D993" s="1">
        <f>BILANCA!E15</f>
        <v>14360302.539999999</v>
      </c>
      <c r="E993" s="1">
        <v>0</v>
      </c>
      <c r="F993" s="1">
        <v>0</v>
      </c>
      <c r="G993" s="2">
        <f t="shared" si="22"/>
        <v>430578.18799999997</v>
      </c>
      <c r="H993" s="2">
        <f t="shared" si="19"/>
        <v>0.74000000022351742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1331728.55</v>
      </c>
      <c r="D996" s="1">
        <f>BILANCA!E18</f>
        <v>1512505.05</v>
      </c>
      <c r="E996" s="1">
        <v>0</v>
      </c>
      <c r="F996" s="1">
        <v>0</v>
      </c>
      <c r="G996" s="2">
        <f t="shared" si="22"/>
        <v>56637.602450000006</v>
      </c>
      <c r="H996" s="2">
        <f t="shared" si="19"/>
        <v>0.5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208437.42999999993</v>
      </c>
      <c r="D997" s="1">
        <f>BILANCA!E19</f>
        <v>164793.32999999996</v>
      </c>
      <c r="E997" s="1">
        <v>0</v>
      </c>
      <c r="F997" s="1">
        <v>0</v>
      </c>
      <c r="G997" s="2">
        <f t="shared" si="22"/>
        <v>7532.3372599999984</v>
      </c>
      <c r="H997" s="2">
        <f t="shared" si="19"/>
        <v>0.7599999998928979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411186.18</v>
      </c>
      <c r="D998" s="1">
        <f>BILANCA!E20</f>
        <v>420663.96</v>
      </c>
      <c r="E998" s="1">
        <v>0</v>
      </c>
      <c r="F998" s="1">
        <v>0</v>
      </c>
      <c r="G998" s="2">
        <f t="shared" si="22"/>
        <v>18787.711499999998</v>
      </c>
      <c r="H998" s="2">
        <f t="shared" si="19"/>
        <v>0.21999999997206032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11486.98</v>
      </c>
      <c r="D999" s="1">
        <f>BILANCA!E21</f>
        <v>11486.98</v>
      </c>
      <c r="E999" s="1">
        <v>0</v>
      </c>
      <c r="F999" s="1">
        <v>0</v>
      </c>
      <c r="G999" s="2">
        <f t="shared" si="22"/>
        <v>551.3750399999999</v>
      </c>
      <c r="H999" s="2">
        <f t="shared" si="19"/>
        <v>4.0000000000873115E-2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200661.73</v>
      </c>
      <c r="D1000" s="1">
        <f>BILANCA!E22</f>
        <v>203386.36</v>
      </c>
      <c r="E1000" s="1">
        <v>0</v>
      </c>
      <c r="F1000" s="1">
        <v>0</v>
      </c>
      <c r="G1000" s="2">
        <f t="shared" si="22"/>
        <v>10326.38565</v>
      </c>
      <c r="H1000" s="2">
        <f t="shared" si="19"/>
        <v>0.62999999997555278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5484.2</v>
      </c>
      <c r="D1002" s="1">
        <f>BILANCA!E24</f>
        <v>5484.2</v>
      </c>
      <c r="E1002" s="1">
        <v>0</v>
      </c>
      <c r="F1002" s="1">
        <v>0</v>
      </c>
      <c r="G1002" s="2">
        <f t="shared" si="22"/>
        <v>312.5994</v>
      </c>
      <c r="H1002" s="2">
        <f t="shared" si="19"/>
        <v>0.3999999999996362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976.12</v>
      </c>
      <c r="D1003" s="1">
        <f>BILANCA!E25</f>
        <v>976.12</v>
      </c>
      <c r="E1003" s="1">
        <v>0</v>
      </c>
      <c r="F1003" s="1">
        <v>0</v>
      </c>
      <c r="G1003" s="2">
        <f t="shared" si="22"/>
        <v>58.5672</v>
      </c>
      <c r="H1003" s="2">
        <f t="shared" si="19"/>
        <v>0.24000000000000909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118064.24</v>
      </c>
      <c r="D1004" s="1">
        <f>BILANCA!E26</f>
        <v>118064.24</v>
      </c>
      <c r="E1004" s="1">
        <v>0</v>
      </c>
      <c r="F1004" s="1">
        <v>0</v>
      </c>
      <c r="G1004" s="2">
        <f t="shared" si="22"/>
        <v>7438.0471200000002</v>
      </c>
      <c r="H1004" s="2">
        <f t="shared" si="19"/>
        <v>0.48000000001047738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539422.02</v>
      </c>
      <c r="D1006" s="1">
        <f>BILANCA!E28</f>
        <v>595268.53</v>
      </c>
      <c r="E1006" s="1">
        <v>0</v>
      </c>
      <c r="F1006" s="1">
        <v>0</v>
      </c>
      <c r="G1006" s="2">
        <f t="shared" si="22"/>
        <v>39789.058839999998</v>
      </c>
      <c r="H1006" s="2">
        <f t="shared" si="19"/>
        <v>0.48999999999068677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14260.93</v>
      </c>
      <c r="D1008" s="1">
        <f>BILANCA!E30</f>
        <v>14260.93</v>
      </c>
      <c r="E1008" s="1">
        <v>0</v>
      </c>
      <c r="F1008" s="1">
        <v>0</v>
      </c>
      <c r="G1008" s="2">
        <f t="shared" si="22"/>
        <v>1069.5697500000001</v>
      </c>
      <c r="H1008" s="2">
        <f t="shared" si="19"/>
        <v>0.13999999999941792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14260.93</v>
      </c>
      <c r="D1012" s="1">
        <f>BILANCA!E34</f>
        <v>14260.93</v>
      </c>
      <c r="E1012" s="1">
        <v>0</v>
      </c>
      <c r="F1012" s="1">
        <v>0</v>
      </c>
      <c r="G1012" s="2">
        <f t="shared" si="22"/>
        <v>1240.70091</v>
      </c>
      <c r="H1012" s="2">
        <f t="shared" si="19"/>
        <v>0.13999999999941792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174896.2</v>
      </c>
      <c r="D1013" s="1">
        <f>BILANCA!E35</f>
        <v>143635.23000000001</v>
      </c>
      <c r="E1013" s="1">
        <v>0</v>
      </c>
      <c r="F1013" s="1">
        <v>0</v>
      </c>
      <c r="G1013" s="2">
        <f t="shared" si="22"/>
        <v>13864.999800000001</v>
      </c>
      <c r="H1013" s="2">
        <f t="shared" si="19"/>
        <v>0.43000000002211891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299615.06</v>
      </c>
      <c r="D1015" s="1">
        <f>BILANCA!E37</f>
        <v>319615.06</v>
      </c>
      <c r="E1015" s="1">
        <v>0</v>
      </c>
      <c r="F1015" s="1">
        <v>0</v>
      </c>
      <c r="G1015" s="2">
        <f t="shared" si="22"/>
        <v>30043.045760000001</v>
      </c>
      <c r="H1015" s="2">
        <f t="shared" si="19"/>
        <v>0.11999999999534339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124718.86</v>
      </c>
      <c r="D1018" s="1">
        <f>BILANCA!E40</f>
        <v>175979.83</v>
      </c>
      <c r="E1018" s="1">
        <v>0</v>
      </c>
      <c r="F1018" s="1">
        <v>0</v>
      </c>
      <c r="G1018" s="2">
        <f t="shared" si="22"/>
        <v>16683.748200000002</v>
      </c>
      <c r="H1018" s="2">
        <f t="shared" si="19"/>
        <v>0.31000000001222361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2920.8700000000026</v>
      </c>
      <c r="D1023" s="1">
        <f>BILANCA!E45</f>
        <v>2456.6900000000023</v>
      </c>
      <c r="E1023" s="1">
        <v>0</v>
      </c>
      <c r="F1023" s="1">
        <v>0</v>
      </c>
      <c r="G1023" s="2">
        <f t="shared" si="22"/>
        <v>313.37000000000029</v>
      </c>
      <c r="H1023" s="2">
        <f t="shared" si="19"/>
        <v>0.43999999999505235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23014.79</v>
      </c>
      <c r="D1025" s="1">
        <f>BILANCA!E47</f>
        <v>24675.15</v>
      </c>
      <c r="E1025" s="1">
        <v>0</v>
      </c>
      <c r="F1025" s="1">
        <v>0</v>
      </c>
      <c r="G1025" s="2">
        <f t="shared" si="22"/>
        <v>3039.3337800000004</v>
      </c>
      <c r="H1025" s="2">
        <f t="shared" si="19"/>
        <v>0.36000000000058208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20093.919999999998</v>
      </c>
      <c r="D1028" s="1">
        <f>BILANCA!E50</f>
        <v>22218.46</v>
      </c>
      <c r="E1028" s="1">
        <v>0</v>
      </c>
      <c r="F1028" s="1">
        <v>0</v>
      </c>
      <c r="G1028" s="2">
        <f t="shared" si="22"/>
        <v>2903.8878</v>
      </c>
      <c r="H1028" s="2">
        <f t="shared" si="19"/>
        <v>0.54000000000087311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113854.13</v>
      </c>
      <c r="D1029" s="1">
        <f>BILANCA!E51</f>
        <v>114244.08</v>
      </c>
      <c r="E1029" s="1">
        <v>0</v>
      </c>
      <c r="F1029" s="1">
        <v>0</v>
      </c>
      <c r="G1029" s="2">
        <f t="shared" si="22"/>
        <v>15747.745340000001</v>
      </c>
      <c r="H1029" s="2">
        <f t="shared" si="19"/>
        <v>0.21000000000640284</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55160.62</v>
      </c>
      <c r="D1032" s="1">
        <f>BILANCA!E54</f>
        <v>62409.760000000002</v>
      </c>
      <c r="E1032" s="1">
        <v>0</v>
      </c>
      <c r="F1032" s="1">
        <v>0</v>
      </c>
      <c r="G1032" s="2">
        <f t="shared" si="22"/>
        <v>8819.0268600000018</v>
      </c>
      <c r="H1032" s="2">
        <f t="shared" si="19"/>
        <v>0.61999999999534339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55160.62</v>
      </c>
      <c r="D1033" s="1">
        <f>BILANCA!E55</f>
        <v>62409.760000000002</v>
      </c>
      <c r="E1033" s="1">
        <v>0</v>
      </c>
      <c r="F1033" s="1">
        <v>0</v>
      </c>
      <c r="G1033" s="2">
        <f t="shared" si="22"/>
        <v>8999.0070000000014</v>
      </c>
      <c r="H1033" s="2">
        <f t="shared" si="19"/>
        <v>0.61999999999534339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8621.8700000000008</v>
      </c>
      <c r="D1041" s="1">
        <f>BILANCA!E63</f>
        <v>17226.73</v>
      </c>
      <c r="E1041" s="1">
        <v>0</v>
      </c>
      <c r="F1041" s="1">
        <v>0</v>
      </c>
      <c r="G1041" s="2">
        <f t="shared" si="22"/>
        <v>2498.3691400000002</v>
      </c>
      <c r="H1041" s="2">
        <f t="shared" si="19"/>
        <v>0.3999999999996362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8621.8700000000008</v>
      </c>
      <c r="D1045" s="1">
        <f>BILANCA!E67</f>
        <v>17226.73</v>
      </c>
      <c r="E1045" s="1">
        <v>0</v>
      </c>
      <c r="F1045" s="1">
        <v>0</v>
      </c>
      <c r="G1045" s="2">
        <f t="shared" si="22"/>
        <v>2670.6704600000003</v>
      </c>
      <c r="H1045" s="2">
        <f t="shared" si="19"/>
        <v>0.3999999999996362</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286257.56</v>
      </c>
      <c r="D1046" s="1">
        <f>BILANCA!E68</f>
        <v>352425.72</v>
      </c>
      <c r="E1046" s="1">
        <v>0</v>
      </c>
      <c r="F1046" s="1">
        <v>0</v>
      </c>
      <c r="G1046" s="2">
        <f t="shared" si="22"/>
        <v>62439.866999999998</v>
      </c>
      <c r="H1046" s="2">
        <f t="shared" si="19"/>
        <v>0.72000000003026798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53778.97</v>
      </c>
      <c r="D1047" s="1">
        <f>BILANCA!E69</f>
        <v>134875.49</v>
      </c>
      <c r="E1047" s="1">
        <v>0</v>
      </c>
      <c r="F1047" s="1">
        <v>0</v>
      </c>
      <c r="G1047" s="2">
        <f t="shared" si="22"/>
        <v>20705.916799999999</v>
      </c>
      <c r="H1047" s="2">
        <f t="shared" si="19"/>
        <v>0.51999999998952262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53300.69</v>
      </c>
      <c r="D1048" s="1">
        <f>BILANCA!E70</f>
        <v>133538.10999999999</v>
      </c>
      <c r="E1048" s="1">
        <v>0</v>
      </c>
      <c r="F1048" s="1">
        <v>0</v>
      </c>
      <c r="G1048" s="2">
        <f t="shared" si="22"/>
        <v>20824.499149999996</v>
      </c>
      <c r="H1048" s="2">
        <f t="shared" si="19"/>
        <v>0.41999999998370185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53300.69</v>
      </c>
      <c r="D1050" s="1">
        <f>BILANCA!E72</f>
        <v>133538.10999999999</v>
      </c>
      <c r="E1050" s="1">
        <v>0</v>
      </c>
      <c r="F1050" s="1">
        <v>0</v>
      </c>
      <c r="G1050" s="2">
        <f t="shared" si="22"/>
        <v>21465.252970000001</v>
      </c>
      <c r="H1050" s="2">
        <f t="shared" si="19"/>
        <v>0.41999999998370185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478.28</v>
      </c>
      <c r="D1054" s="1">
        <f>BILANCA!E76</f>
        <v>1337.38</v>
      </c>
      <c r="E1054" s="1">
        <v>0</v>
      </c>
      <c r="F1054" s="1">
        <v>0</v>
      </c>
      <c r="G1054" s="2">
        <f t="shared" si="22"/>
        <v>223.86583999999999</v>
      </c>
      <c r="H1054" s="2">
        <f t="shared" si="19"/>
        <v>0.66000000000008185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4423.05</v>
      </c>
      <c r="D1056" s="1">
        <f>BILANCA!E78</f>
        <v>2576.29</v>
      </c>
      <c r="E1056" s="1">
        <v>0</v>
      </c>
      <c r="F1056" s="1">
        <v>0</v>
      </c>
      <c r="G1056" s="2">
        <f t="shared" si="22"/>
        <v>699.02098999999998</v>
      </c>
      <c r="H1056" s="2">
        <f t="shared" si="19"/>
        <v>0.34000000000014552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111.12</v>
      </c>
      <c r="D1061" s="1">
        <f>BILANCA!E83</f>
        <v>167.65</v>
      </c>
      <c r="E1061" s="1">
        <v>0</v>
      </c>
      <c r="F1061" s="1">
        <v>0</v>
      </c>
      <c r="G1061" s="2">
        <f t="shared" si="22"/>
        <v>34.82076</v>
      </c>
      <c r="H1061" s="2">
        <f t="shared" si="19"/>
        <v>0.46999999999999886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482.72</v>
      </c>
      <c r="E1062" s="1">
        <v>0</v>
      </c>
      <c r="F1062" s="1">
        <v>0</v>
      </c>
      <c r="G1062" s="2">
        <f t="shared" si="22"/>
        <v>76.269760000000005</v>
      </c>
      <c r="H1062" s="2">
        <f t="shared" si="19"/>
        <v>0.27999999999997272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4311.93</v>
      </c>
      <c r="D1064" s="1">
        <f>BILANCA!E86</f>
        <v>1925.92</v>
      </c>
      <c r="E1064" s="1">
        <v>0</v>
      </c>
      <c r="F1064" s="1">
        <v>0</v>
      </c>
      <c r="G1064" s="2">
        <f t="shared" si="22"/>
        <v>661.26537000000008</v>
      </c>
      <c r="H1064" s="2">
        <f t="shared" si="19"/>
        <v>0.1499999999996362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20007.41</v>
      </c>
      <c r="D1124" s="1">
        <f>BILANCA!E146</f>
        <v>24498.99</v>
      </c>
      <c r="E1124" s="1">
        <v>0</v>
      </c>
      <c r="F1124" s="1">
        <v>0</v>
      </c>
      <c r="G1124" s="2">
        <f t="shared" si="22"/>
        <v>9729.7599900000005</v>
      </c>
      <c r="H1124" s="2">
        <f t="shared" si="23"/>
        <v>0.41999999999825377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1861.01</v>
      </c>
      <c r="D1137" s="1">
        <f>BILANCA!E159</f>
        <v>1382.2</v>
      </c>
      <c r="E1137" s="1">
        <v>0</v>
      </c>
      <c r="F1137" s="1">
        <v>0</v>
      </c>
      <c r="G1137" s="2">
        <f t="shared" si="22"/>
        <v>712.31313999999998</v>
      </c>
      <c r="H1137" s="2">
        <f t="shared" si="23"/>
        <v>0.21000000000003638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18146.400000000001</v>
      </c>
      <c r="D1138" s="1">
        <f>BILANCA!E160</f>
        <v>23116.79</v>
      </c>
      <c r="E1138" s="1">
        <v>0</v>
      </c>
      <c r="F1138" s="1">
        <v>0</v>
      </c>
      <c r="G1138" s="2">
        <f t="shared" si="22"/>
        <v>9978.8968999999997</v>
      </c>
      <c r="H1138" s="2">
        <f t="shared" si="23"/>
        <v>0.61000000000058208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208048.13</v>
      </c>
      <c r="D1148" s="1">
        <f>BILANCA!E170</f>
        <v>190474.95</v>
      </c>
      <c r="E1148" s="1">
        <v>0</v>
      </c>
      <c r="F1148" s="1">
        <v>0</v>
      </c>
      <c r="G1148" s="2">
        <f t="shared" si="22"/>
        <v>97184.674950000015</v>
      </c>
      <c r="H1148" s="2">
        <f t="shared" si="23"/>
        <v>0.17999999999301508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5.04</v>
      </c>
      <c r="D1149" s="1">
        <f>BILANCA!E171</f>
        <v>8949.66</v>
      </c>
      <c r="E1149" s="1">
        <v>0</v>
      </c>
      <c r="F1149" s="1">
        <v>0</v>
      </c>
      <c r="G1149" s="2">
        <f t="shared" si="22"/>
        <v>2972.1237599999999</v>
      </c>
      <c r="H1149" s="2">
        <f t="shared" si="23"/>
        <v>0.38000000000014555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208043.09</v>
      </c>
      <c r="D1151" s="1">
        <f>BILANCA!E173</f>
        <v>181525.29</v>
      </c>
      <c r="E1151" s="1">
        <v>0</v>
      </c>
      <c r="F1151" s="1">
        <v>0</v>
      </c>
      <c r="G1151" s="2">
        <f t="shared" si="22"/>
        <v>95943.736560000005</v>
      </c>
      <c r="H1151" s="2">
        <f t="shared" si="23"/>
        <v>0.38000000000465661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14582145.35</v>
      </c>
      <c r="D1152" s="1">
        <f>BILANCA!E175</f>
        <v>14424251.389999999</v>
      </c>
      <c r="E1152" s="1">
        <v>0</v>
      </c>
      <c r="F1152" s="1">
        <v>0</v>
      </c>
      <c r="G1152" s="2">
        <f t="shared" si="22"/>
        <v>7339779.5339700002</v>
      </c>
      <c r="H1152" s="2">
        <f t="shared" si="23"/>
        <v>0.73999999836087227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260663.81</v>
      </c>
      <c r="D1153" s="1">
        <f>BILANCA!E176</f>
        <v>262574.44</v>
      </c>
      <c r="E1153" s="1">
        <v>0</v>
      </c>
      <c r="F1153" s="1">
        <v>0</v>
      </c>
      <c r="G1153" s="2">
        <f t="shared" si="22"/>
        <v>133588.15730000002</v>
      </c>
      <c r="H1153" s="2">
        <f t="shared" si="23"/>
        <v>0.63000000000465661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65337.200000000004</v>
      </c>
      <c r="D1154" s="1">
        <f>BILANCA!E177</f>
        <v>81027.649999999994</v>
      </c>
      <c r="E1154" s="1">
        <v>0</v>
      </c>
      <c r="F1154" s="1">
        <v>0</v>
      </c>
      <c r="G1154" s="2">
        <f t="shared" si="22"/>
        <v>38884.117500000008</v>
      </c>
      <c r="H1154" s="2">
        <f t="shared" si="23"/>
        <v>0.55000000001018634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30887.88</v>
      </c>
      <c r="D1155" s="1">
        <f>BILANCA!E178</f>
        <v>42047.519999999997</v>
      </c>
      <c r="E1155" s="1">
        <v>0</v>
      </c>
      <c r="F1155" s="1">
        <v>0</v>
      </c>
      <c r="G1155" s="2">
        <f t="shared" si="22"/>
        <v>19777.062239999999</v>
      </c>
      <c r="H1155" s="2">
        <f t="shared" si="23"/>
        <v>0.60000000000218279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20373.62</v>
      </c>
      <c r="D1156" s="1">
        <f>BILANCA!E179</f>
        <v>23161.11</v>
      </c>
      <c r="E1156" s="1">
        <v>0</v>
      </c>
      <c r="F1156" s="1">
        <v>0</v>
      </c>
      <c r="G1156" s="2">
        <f t="shared" si="22"/>
        <v>11538.38032</v>
      </c>
      <c r="H1156" s="2">
        <f t="shared" si="23"/>
        <v>0.49000000000160071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139.80000000000001</v>
      </c>
      <c r="D1157" s="1">
        <f>BILANCA!E180</f>
        <v>194.65</v>
      </c>
      <c r="E1157" s="1">
        <v>0</v>
      </c>
      <c r="F1157" s="1">
        <v>0</v>
      </c>
      <c r="G1157" s="2">
        <f t="shared" si="22"/>
        <v>92.063399999999987</v>
      </c>
      <c r="H1157" s="2">
        <f t="shared" si="23"/>
        <v>0.54999999999998295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139.80000000000001</v>
      </c>
      <c r="D1160" s="1">
        <f>BILANCA!E183</f>
        <v>194.65</v>
      </c>
      <c r="E1160" s="1">
        <v>0</v>
      </c>
      <c r="F1160" s="1">
        <v>0</v>
      </c>
      <c r="G1160" s="2">
        <f t="shared" si="22"/>
        <v>93.650700000000001</v>
      </c>
      <c r="H1160" s="2">
        <f t="shared" si="23"/>
        <v>0.54999999999998295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13935.9</v>
      </c>
      <c r="D1165" s="1">
        <f>BILANCA!E188</f>
        <v>15624.37</v>
      </c>
      <c r="E1165" s="1">
        <v>0</v>
      </c>
      <c r="F1165" s="1">
        <v>0</v>
      </c>
      <c r="G1165" s="2">
        <f t="shared" si="22"/>
        <v>8223.60448</v>
      </c>
      <c r="H1165" s="2">
        <f t="shared" si="23"/>
        <v>0.47000000000116415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195326.61</v>
      </c>
      <c r="D1166" s="1">
        <f>BILANCA!E189</f>
        <v>181546.79</v>
      </c>
      <c r="E1166" s="1">
        <v>0</v>
      </c>
      <c r="F1166" s="1">
        <v>0</v>
      </c>
      <c r="G1166" s="2">
        <f t="shared" si="22"/>
        <v>102190.89477</v>
      </c>
      <c r="H1166" s="2">
        <f t="shared" si="23"/>
        <v>0.60000000000582077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14321481.539999999</v>
      </c>
      <c r="D1214" s="1">
        <f>BILANCA!E237</f>
        <v>14161676.949999999</v>
      </c>
      <c r="E1214" s="1">
        <v>0</v>
      </c>
      <c r="F1214" s="1">
        <v>0</v>
      </c>
      <c r="G1214" s="2">
        <f t="shared" si="22"/>
        <v>9850956.9866400007</v>
      </c>
      <c r="H1214" s="2">
        <f t="shared" si="23"/>
        <v>0.51000000163912773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14295887.789999999</v>
      </c>
      <c r="D1215" s="1">
        <f>BILANCA!E238</f>
        <v>14071825.67</v>
      </c>
      <c r="E1215" s="1">
        <v>0</v>
      </c>
      <c r="F1215" s="1">
        <v>0</v>
      </c>
      <c r="G1215" s="2">
        <f t="shared" si="22"/>
        <v>9845973.078160001</v>
      </c>
      <c r="H1215" s="2">
        <f t="shared" si="23"/>
        <v>0.54000000096857548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14295887.789999999</v>
      </c>
      <c r="D1216" s="1">
        <f>BILANCA!E239</f>
        <v>14071825.67</v>
      </c>
      <c r="E1216" s="1">
        <v>0</v>
      </c>
      <c r="F1216" s="1">
        <v>0</v>
      </c>
      <c r="G1216" s="2">
        <f t="shared" si="22"/>
        <v>9888412.6172899995</v>
      </c>
      <c r="H1216" s="2">
        <f t="shared" si="23"/>
        <v>0.54000000096857548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14284602.59</v>
      </c>
      <c r="D1217" s="1">
        <f>BILANCA!E240</f>
        <v>14051935.609999999</v>
      </c>
      <c r="E1217" s="1">
        <v>0</v>
      </c>
      <c r="F1217" s="1">
        <v>0</v>
      </c>
      <c r="G1217" s="2">
        <f t="shared" si="22"/>
        <v>9918902.8715400007</v>
      </c>
      <c r="H1217" s="2">
        <f t="shared" si="23"/>
        <v>0.80000000074505806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11285.2</v>
      </c>
      <c r="D1218" s="1">
        <f>BILANCA!E241</f>
        <v>19890.060000000001</v>
      </c>
      <c r="E1218" s="1">
        <v>0</v>
      </c>
      <c r="F1218" s="1">
        <v>0</v>
      </c>
      <c r="G1218" s="2">
        <f t="shared" si="22"/>
        <v>12000.350200000001</v>
      </c>
      <c r="H1218" s="2">
        <f t="shared" si="23"/>
        <v>0.26000000000203727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5586.34</v>
      </c>
      <c r="D1222" s="1">
        <f>BILANCA!E245</f>
        <v>65352.29</v>
      </c>
      <c r="E1222" s="1">
        <v>0</v>
      </c>
      <c r="F1222" s="1">
        <v>0</v>
      </c>
      <c r="G1222" s="2">
        <f t="shared" si="22"/>
        <v>32573.529879999998</v>
      </c>
      <c r="H1222" s="2">
        <f t="shared" si="23"/>
        <v>0.63000000000101863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5586.34</v>
      </c>
      <c r="D1223" s="1">
        <f>BILANCA!E246</f>
        <v>65352.29</v>
      </c>
      <c r="E1223" s="1">
        <v>0</v>
      </c>
      <c r="F1223" s="1">
        <v>0</v>
      </c>
      <c r="G1223" s="2">
        <f t="shared" si="22"/>
        <v>32709.820800000001</v>
      </c>
      <c r="H1223" s="2">
        <f t="shared" si="23"/>
        <v>0.63000000000101863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5586.34</v>
      </c>
      <c r="D1224" s="1">
        <f>BILANCA!E247</f>
        <v>65352.29</v>
      </c>
      <c r="E1224" s="1">
        <v>0</v>
      </c>
      <c r="F1224" s="1">
        <v>0</v>
      </c>
      <c r="G1224" s="2">
        <f t="shared" si="22"/>
        <v>32846.111720000001</v>
      </c>
      <c r="H1224" s="2">
        <f t="shared" si="23"/>
        <v>0.63000000000101863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20007.41</v>
      </c>
      <c r="D1232" s="1">
        <f>BILANCA!E255</f>
        <v>24498.99</v>
      </c>
      <c r="E1232" s="1">
        <v>0</v>
      </c>
      <c r="F1232" s="1">
        <v>0</v>
      </c>
      <c r="G1232" s="2">
        <f t="shared" si="22"/>
        <v>17182.342110000001</v>
      </c>
      <c r="H1232" s="2">
        <f t="shared" si="23"/>
        <v>0.41999999999825377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9905.56</v>
      </c>
      <c r="D1236" s="1">
        <f>BILANCA!E259</f>
        <v>9905.56</v>
      </c>
      <c r="E1236" s="1">
        <v>0</v>
      </c>
      <c r="F1236" s="1">
        <v>0</v>
      </c>
      <c r="G1236" s="2">
        <f t="shared" si="22"/>
        <v>7518.3200399999996</v>
      </c>
      <c r="H1236" s="2">
        <f t="shared" si="23"/>
        <v>0.88000000000101863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9905.56</v>
      </c>
      <c r="D1237" s="1">
        <f>BILANCA!E260</f>
        <v>9905.56</v>
      </c>
      <c r="E1237" s="1">
        <v>0</v>
      </c>
      <c r="F1237" s="1">
        <v>0</v>
      </c>
      <c r="G1237" s="2">
        <f t="shared" si="22"/>
        <v>7548.0367200000001</v>
      </c>
      <c r="H1237" s="2">
        <f t="shared" si="23"/>
        <v>0.88000000000101863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20007.41</v>
      </c>
      <c r="D1241" s="1">
        <f>BILANCA!E265</f>
        <v>24498.99</v>
      </c>
      <c r="E1241" s="1">
        <v>0</v>
      </c>
      <c r="F1241" s="1">
        <v>0</v>
      </c>
      <c r="G1241" s="2">
        <f t="shared" si="22"/>
        <v>17803.390620000002</v>
      </c>
      <c r="H1241" s="2">
        <f t="shared" si="23"/>
        <v>0.41999999999825377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2568.9</v>
      </c>
      <c r="D1244" s="1">
        <f>BILANCA!E268</f>
        <v>1166.9100000000001</v>
      </c>
      <c r="E1244" s="1">
        <v>0</v>
      </c>
      <c r="F1244" s="1">
        <v>0</v>
      </c>
      <c r="G1244" s="2">
        <f t="shared" si="24"/>
        <v>1279.6099200000001</v>
      </c>
      <c r="H1244" s="2">
        <f t="shared" si="23"/>
        <v>0.1899999999998272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1743.03</v>
      </c>
      <c r="D1247" s="1">
        <f>BILANCA!E271</f>
        <v>759.01</v>
      </c>
      <c r="E1247" s="1">
        <v>0</v>
      </c>
      <c r="F1247" s="1">
        <v>0</v>
      </c>
      <c r="G1247" s="2">
        <f t="shared" si="24"/>
        <v>860.91720000000009</v>
      </c>
      <c r="H1247" s="2">
        <f t="shared" si="23"/>
        <v>3.999999999996362E-2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65337.2</v>
      </c>
      <c r="D1264" s="1">
        <f>BILANCA!E288</f>
        <v>81027.649999999994</v>
      </c>
      <c r="E1264" s="1">
        <v>0</v>
      </c>
      <c r="F1264" s="1">
        <v>0</v>
      </c>
      <c r="G1264" s="2">
        <f t="shared" si="24"/>
        <v>63897.292500000003</v>
      </c>
      <c r="H1264" s="2">
        <f t="shared" si="23"/>
        <v>0.55000000000291038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195326.61</v>
      </c>
      <c r="D1266" s="1">
        <f>BILANCA!E290</f>
        <v>181546.79</v>
      </c>
      <c r="E1266" s="1">
        <v>0</v>
      </c>
      <c r="F1266" s="1">
        <v>0</v>
      </c>
      <c r="G1266" s="2">
        <f t="shared" si="24"/>
        <v>158032.91376999998</v>
      </c>
      <c r="H1266" s="2">
        <f t="shared" si="23"/>
        <v>0.60000000000582077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4246410.13</v>
      </c>
      <c r="D1401" s="1">
        <f>'RAS-funkcijski'!E107</f>
        <v>937931.84</v>
      </c>
      <c r="E1401" s="1">
        <v>0</v>
      </c>
      <c r="F1401" s="1">
        <v>0</v>
      </c>
      <c r="G1401" s="2">
        <f t="shared" si="24"/>
        <v>630594.20242999995</v>
      </c>
      <c r="H1401" s="2">
        <f t="shared" si="27"/>
        <v>0.28999999992083758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4246410.13</v>
      </c>
      <c r="D1403" s="1">
        <f>'RAS-funkcijski'!E109</f>
        <v>937931.84</v>
      </c>
      <c r="E1403" s="1">
        <v>0</v>
      </c>
      <c r="F1403" s="1">
        <v>0</v>
      </c>
      <c r="G1403" s="2">
        <f t="shared" si="24"/>
        <v>642838.75004999992</v>
      </c>
      <c r="H1403" s="2">
        <f t="shared" si="27"/>
        <v>0.28999999992083758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4246410.13</v>
      </c>
      <c r="D1435" s="13">
        <f>'RAS-funkcijski'!E141</f>
        <v>937931.84</v>
      </c>
      <c r="E1435" s="13">
        <v>0</v>
      </c>
      <c r="F1435" s="13">
        <v>0</v>
      </c>
      <c r="G1435" s="14">
        <f t="shared" si="24"/>
        <v>838751.51197000011</v>
      </c>
      <c r="H1435" s="14">
        <f t="shared" si="27"/>
        <v>0.28999999992083758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260663.81</v>
      </c>
      <c r="D1480" s="6"/>
      <c r="E1480" s="6">
        <v>0</v>
      </c>
      <c r="F1480" s="6">
        <v>0</v>
      </c>
      <c r="G1480" s="7">
        <f t="shared" ref="G1480:G1580" si="34">B1480/1000*C1480</f>
        <v>260.66381000000001</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938082.17</v>
      </c>
      <c r="D1481" s="1">
        <v>0</v>
      </c>
      <c r="E1481" s="1">
        <v>0</v>
      </c>
      <c r="F1481" s="1">
        <v>0</v>
      </c>
      <c r="G1481" s="2">
        <f t="shared" si="34"/>
        <v>1876.16434</v>
      </c>
      <c r="H1481" s="2">
        <f t="shared" si="35"/>
        <v>0.17000000004190952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892743.62</v>
      </c>
      <c r="D1483" s="1">
        <v>0</v>
      </c>
      <c r="E1483" s="1">
        <v>0</v>
      </c>
      <c r="F1483" s="1">
        <v>0</v>
      </c>
      <c r="G1483" s="2">
        <f t="shared" si="34"/>
        <v>3570.9744799999999</v>
      </c>
      <c r="H1483" s="2">
        <f t="shared" si="35"/>
        <v>0.38000000000465661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496684.99</v>
      </c>
      <c r="D1484" s="1">
        <v>0</v>
      </c>
      <c r="E1484" s="1">
        <v>0</v>
      </c>
      <c r="F1484" s="1">
        <v>0</v>
      </c>
      <c r="G1484" s="2">
        <f t="shared" si="34"/>
        <v>2483.4249500000001</v>
      </c>
      <c r="H1484" s="2">
        <f t="shared" si="35"/>
        <v>1.0000000009313226E-2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374038.83</v>
      </c>
      <c r="D1485" s="1">
        <v>0</v>
      </c>
      <c r="E1485" s="1">
        <v>0</v>
      </c>
      <c r="F1485" s="1">
        <v>0</v>
      </c>
      <c r="G1485" s="2">
        <f t="shared" si="34"/>
        <v>2244.2329800000002</v>
      </c>
      <c r="H1485" s="2">
        <f t="shared" si="35"/>
        <v>0.16999999998370185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1766.08</v>
      </c>
      <c r="D1486" s="1">
        <v>0</v>
      </c>
      <c r="E1486" s="1">
        <v>0</v>
      </c>
      <c r="F1486" s="1">
        <v>0</v>
      </c>
      <c r="G1486" s="2">
        <f t="shared" si="34"/>
        <v>12.36256</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20253.72</v>
      </c>
      <c r="D1491" s="1">
        <v>0</v>
      </c>
      <c r="E1491" s="1">
        <v>0</v>
      </c>
      <c r="F1491" s="1">
        <v>0</v>
      </c>
      <c r="G1491" s="2">
        <f t="shared" si="34"/>
        <v>243.04464000000002</v>
      </c>
      <c r="H1491" s="2">
        <f t="shared" si="35"/>
        <v>0.27999999999883585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45338.55</v>
      </c>
      <c r="D1492" s="1">
        <v>0</v>
      </c>
      <c r="E1492" s="1">
        <v>0</v>
      </c>
      <c r="F1492" s="1">
        <v>0</v>
      </c>
      <c r="G1492" s="2">
        <f t="shared" si="34"/>
        <v>589.40115000000003</v>
      </c>
      <c r="H1492" s="2">
        <f t="shared" si="35"/>
        <v>0.44999999999708962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936171.53999999992</v>
      </c>
      <c r="D1499" s="1">
        <v>0</v>
      </c>
      <c r="E1499" s="1">
        <v>0</v>
      </c>
      <c r="F1499" s="1">
        <v>0</v>
      </c>
      <c r="G1499" s="2">
        <f t="shared" si="34"/>
        <v>18723.430799999998</v>
      </c>
      <c r="H1499" s="2">
        <f t="shared" si="35"/>
        <v>0.46000000007916242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877053.16999999993</v>
      </c>
      <c r="D1501" s="1">
        <v>0</v>
      </c>
      <c r="E1501" s="1">
        <v>0</v>
      </c>
      <c r="F1501" s="1">
        <v>0</v>
      </c>
      <c r="G1501" s="2">
        <f t="shared" si="34"/>
        <v>19295.169739999998</v>
      </c>
      <c r="H1501" s="2">
        <f t="shared" si="35"/>
        <v>0.16999999992549419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485525.35</v>
      </c>
      <c r="D1502" s="1">
        <v>0</v>
      </c>
      <c r="E1502" s="1">
        <v>0</v>
      </c>
      <c r="F1502" s="1">
        <v>0</v>
      </c>
      <c r="G1502" s="2">
        <f t="shared" si="34"/>
        <v>11167.083049999999</v>
      </c>
      <c r="H1502" s="2">
        <f t="shared" si="35"/>
        <v>0.34999999997671694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371251.34</v>
      </c>
      <c r="D1503" s="1">
        <v>0</v>
      </c>
      <c r="E1503" s="1">
        <v>0</v>
      </c>
      <c r="F1503" s="1">
        <v>0</v>
      </c>
      <c r="G1503" s="2">
        <f t="shared" si="34"/>
        <v>8910.0321600000007</v>
      </c>
      <c r="H1503" s="2">
        <f t="shared" si="35"/>
        <v>0.34000000002561137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1711.23</v>
      </c>
      <c r="D1504" s="1">
        <v>0</v>
      </c>
      <c r="E1504" s="1">
        <v>0</v>
      </c>
      <c r="F1504" s="1">
        <v>0</v>
      </c>
      <c r="G1504" s="2">
        <f t="shared" si="34"/>
        <v>42.780750000000005</v>
      </c>
      <c r="H1504" s="2">
        <f t="shared" si="35"/>
        <v>0.23000000000001819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18565.25</v>
      </c>
      <c r="D1509" s="1">
        <v>0</v>
      </c>
      <c r="E1509" s="1">
        <v>0</v>
      </c>
      <c r="F1509" s="1">
        <v>0</v>
      </c>
      <c r="G1509" s="2">
        <f t="shared" si="34"/>
        <v>556.95749999999998</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59118.37</v>
      </c>
      <c r="D1510" s="1">
        <v>0</v>
      </c>
      <c r="E1510" s="1">
        <v>0</v>
      </c>
      <c r="F1510" s="1">
        <v>0</v>
      </c>
      <c r="G1510" s="2">
        <f t="shared" si="34"/>
        <v>1832.66947</v>
      </c>
      <c r="H1510" s="2">
        <f t="shared" si="35"/>
        <v>0.37000000000261934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262574.44000000006</v>
      </c>
      <c r="D1517" s="1">
        <v>0</v>
      </c>
      <c r="E1517" s="1">
        <v>0</v>
      </c>
      <c r="F1517" s="1">
        <v>0</v>
      </c>
      <c r="G1517" s="2">
        <f t="shared" si="34"/>
        <v>9977.8287200000013</v>
      </c>
      <c r="H1517" s="2">
        <f t="shared" si="35"/>
        <v>0.44000000006053597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1448.47</v>
      </c>
      <c r="D1518" s="1">
        <v>0</v>
      </c>
      <c r="E1518" s="1">
        <v>0</v>
      </c>
      <c r="F1518" s="1">
        <v>0</v>
      </c>
      <c r="G1518" s="2">
        <f t="shared" si="34"/>
        <v>56.49033</v>
      </c>
      <c r="H1518" s="2">
        <f t="shared" si="35"/>
        <v>0.47000000000002728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1426.97</v>
      </c>
      <c r="D1524" s="1">
        <v>0</v>
      </c>
      <c r="E1524" s="1">
        <v>0</v>
      </c>
      <c r="F1524" s="1">
        <v>0</v>
      </c>
      <c r="G1524" s="2">
        <f t="shared" si="34"/>
        <v>64.213650000000001</v>
      </c>
      <c r="H1524" s="2">
        <f t="shared" si="35"/>
        <v>2.9999999999972715E-2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1405.47</v>
      </c>
      <c r="D1530" s="1">
        <v>0</v>
      </c>
      <c r="E1530" s="1">
        <v>0</v>
      </c>
      <c r="F1530" s="1">
        <v>0</v>
      </c>
      <c r="G1530" s="2">
        <f t="shared" si="34"/>
        <v>71.678969999999993</v>
      </c>
      <c r="H1530" s="2">
        <f t="shared" si="35"/>
        <v>0.47000000000002728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1243.1500000000001</v>
      </c>
      <c r="D1531" s="1">
        <v>0</v>
      </c>
      <c r="E1531" s="1">
        <v>0</v>
      </c>
      <c r="F1531" s="1">
        <v>0</v>
      </c>
      <c r="G1531" s="2">
        <f t="shared" si="34"/>
        <v>64.643799999999999</v>
      </c>
      <c r="H1531" s="2">
        <f t="shared" si="35"/>
        <v>0.15000000000009095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162.32</v>
      </c>
      <c r="D1532" s="1">
        <v>0</v>
      </c>
      <c r="E1532" s="1">
        <v>0</v>
      </c>
      <c r="F1532" s="1">
        <v>0</v>
      </c>
      <c r="G1532" s="2">
        <f t="shared" si="34"/>
        <v>8.6029599999999995</v>
      </c>
      <c r="H1532" s="2">
        <f t="shared" si="35"/>
        <v>0.31999999999999318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21.5</v>
      </c>
      <c r="D1535" s="1">
        <v>0</v>
      </c>
      <c r="E1535" s="1">
        <v>0</v>
      </c>
      <c r="F1535" s="1">
        <v>0</v>
      </c>
      <c r="G1535" s="2">
        <f t="shared" si="34"/>
        <v>1.204</v>
      </c>
      <c r="H1535" s="2">
        <f t="shared" si="35"/>
        <v>0.5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21.5</v>
      </c>
      <c r="D1536" s="1">
        <v>0</v>
      </c>
      <c r="E1536" s="1">
        <v>0</v>
      </c>
      <c r="F1536" s="1">
        <v>0</v>
      </c>
      <c r="G1536" s="2">
        <f t="shared" si="34"/>
        <v>1.2255</v>
      </c>
      <c r="H1536" s="2">
        <f t="shared" si="35"/>
        <v>0.5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21.5</v>
      </c>
      <c r="D1565" s="1">
        <v>0</v>
      </c>
      <c r="E1565" s="1">
        <v>0</v>
      </c>
      <c r="F1565" s="1">
        <v>0</v>
      </c>
      <c r="G1565" s="2">
        <f t="shared" si="34"/>
        <v>1.8489999999999998</v>
      </c>
      <c r="H1565" s="2">
        <f t="shared" si="35"/>
        <v>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21.5</v>
      </c>
      <c r="D1566" s="1">
        <v>0</v>
      </c>
      <c r="E1566" s="1">
        <v>0</v>
      </c>
      <c r="F1566" s="1">
        <v>0</v>
      </c>
      <c r="G1566" s="2">
        <f t="shared" si="34"/>
        <v>1.8704999999999998</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261125.97000000003</v>
      </c>
      <c r="D1576" s="1">
        <v>0</v>
      </c>
      <c r="E1576" s="1">
        <v>0</v>
      </c>
      <c r="F1576" s="1">
        <v>0</v>
      </c>
      <c r="G1576" s="2">
        <f t="shared" si="34"/>
        <v>25329.219090000002</v>
      </c>
      <c r="H1576" s="2">
        <f t="shared" si="35"/>
        <v>2.9999999969732016E-2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1688.47</v>
      </c>
      <c r="D1577" s="1">
        <v>0</v>
      </c>
      <c r="E1577" s="1">
        <v>0</v>
      </c>
      <c r="F1577" s="1">
        <v>0</v>
      </c>
      <c r="G1577" s="2">
        <f t="shared" si="34"/>
        <v>165.47006000000002</v>
      </c>
      <c r="H1577" s="2">
        <f t="shared" si="35"/>
        <v>0.47000000000002728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77912.210000000006</v>
      </c>
      <c r="D1578" s="1">
        <v>0</v>
      </c>
      <c r="E1578" s="1">
        <v>0</v>
      </c>
      <c r="F1578" s="1">
        <v>0</v>
      </c>
      <c r="G1578" s="2">
        <f t="shared" si="34"/>
        <v>7713.308790000001</v>
      </c>
      <c r="H1578" s="2">
        <f t="shared" si="35"/>
        <v>0.21000000000640284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181525.29</v>
      </c>
      <c r="D1579" s="1">
        <v>0</v>
      </c>
      <c r="E1579" s="1">
        <v>0</v>
      </c>
      <c r="F1579" s="1">
        <v>0</v>
      </c>
      <c r="G1579" s="2">
        <f t="shared" si="34"/>
        <v>18152.529000000002</v>
      </c>
      <c r="H1579" s="2">
        <f t="shared" si="35"/>
        <v>0.29000000000814907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3320</v>
      </c>
      <c r="B1" s="382"/>
      <c r="C1" s="382"/>
    </row>
    <row r="2" spans="1:17" ht="33" customHeight="1" x14ac:dyDescent="0.2">
      <c r="A2" s="383" t="s">
        <v>3321</v>
      </c>
      <c r="B2" s="384"/>
      <c r="C2" s="376"/>
      <c r="D2" s="4"/>
      <c r="E2" s="4"/>
      <c r="F2" s="4"/>
      <c r="G2" s="4"/>
      <c r="H2" s="4"/>
      <c r="I2" s="4"/>
      <c r="J2" s="4"/>
      <c r="K2" s="4"/>
      <c r="L2" s="4"/>
      <c r="M2" s="4"/>
      <c r="N2" s="4"/>
      <c r="O2" s="4"/>
      <c r="P2" s="4"/>
      <c r="Q2" s="4"/>
    </row>
    <row r="3" spans="1:17" ht="18.75" customHeight="1" x14ac:dyDescent="0.2">
      <c r="A3" s="304" t="s">
        <v>3322</v>
      </c>
      <c r="B3" s="385" t="s">
        <v>3323</v>
      </c>
      <c r="C3" s="376"/>
      <c r="D3" s="4"/>
      <c r="E3" s="4"/>
      <c r="F3" s="4"/>
      <c r="G3" s="4"/>
      <c r="H3" s="4"/>
      <c r="I3" s="4"/>
      <c r="J3" s="4"/>
      <c r="K3" s="4"/>
      <c r="L3" s="4"/>
      <c r="M3" s="4"/>
      <c r="N3" s="4"/>
      <c r="O3" s="4"/>
      <c r="P3" s="4"/>
      <c r="Q3" s="4"/>
    </row>
    <row r="4" spans="1:17" ht="37.5" hidden="1" customHeight="1" x14ac:dyDescent="0.2">
      <c r="A4" s="305" t="s">
        <v>3324</v>
      </c>
      <c r="B4" s="375" t="s">
        <v>3325</v>
      </c>
      <c r="C4" s="376"/>
      <c r="D4" s="4"/>
      <c r="E4" s="4"/>
      <c r="F4" s="4"/>
      <c r="G4" s="4"/>
      <c r="H4" s="4"/>
      <c r="I4" s="4"/>
      <c r="J4" s="4"/>
      <c r="K4" s="4"/>
      <c r="L4" s="4"/>
      <c r="M4" s="4"/>
      <c r="N4" s="4"/>
      <c r="O4" s="4"/>
      <c r="P4" s="4"/>
      <c r="Q4" s="4"/>
    </row>
    <row r="5" spans="1:17" ht="48" hidden="1" customHeight="1" x14ac:dyDescent="0.2">
      <c r="A5" s="305" t="s">
        <v>3324</v>
      </c>
      <c r="B5" s="375" t="s">
        <v>3326</v>
      </c>
      <c r="C5" s="376"/>
      <c r="D5" s="4"/>
      <c r="E5" s="4"/>
      <c r="F5" s="4"/>
      <c r="G5" s="4"/>
      <c r="H5" s="4"/>
      <c r="I5" s="4"/>
      <c r="J5" s="4"/>
      <c r="K5" s="4"/>
      <c r="L5" s="4"/>
      <c r="M5" s="4"/>
      <c r="N5" s="4"/>
      <c r="O5" s="4"/>
      <c r="P5" s="4"/>
      <c r="Q5" s="4"/>
    </row>
    <row r="6" spans="1:17" ht="59.25" hidden="1" customHeight="1" x14ac:dyDescent="0.2">
      <c r="A6" s="305" t="s">
        <v>3324</v>
      </c>
      <c r="B6" s="375" t="s">
        <v>3327</v>
      </c>
      <c r="C6" s="376"/>
      <c r="D6" s="4"/>
      <c r="E6" s="4"/>
      <c r="F6" s="4"/>
      <c r="G6" s="4"/>
      <c r="H6" s="4"/>
      <c r="I6" s="4"/>
      <c r="J6" s="4"/>
      <c r="K6" s="4"/>
      <c r="L6" s="4"/>
      <c r="M6" s="4"/>
      <c r="N6" s="4"/>
      <c r="O6" s="4"/>
      <c r="P6" s="4"/>
      <c r="Q6" s="4"/>
    </row>
    <row r="7" spans="1:17" ht="48" hidden="1" customHeight="1" x14ac:dyDescent="0.2">
      <c r="A7" s="305" t="s">
        <v>3328</v>
      </c>
      <c r="B7" s="375" t="s">
        <v>3329</v>
      </c>
      <c r="C7" s="376"/>
      <c r="D7" s="4"/>
      <c r="E7" s="4"/>
      <c r="F7" s="4"/>
      <c r="G7" s="4"/>
      <c r="H7" s="4"/>
      <c r="I7" s="4"/>
      <c r="J7" s="4"/>
      <c r="K7" s="4"/>
      <c r="L7" s="4"/>
      <c r="M7" s="4"/>
      <c r="N7" s="4"/>
      <c r="O7" s="4"/>
      <c r="P7" s="4"/>
      <c r="Q7" s="4"/>
    </row>
    <row r="8" spans="1:17" ht="41.25" hidden="1" customHeight="1" x14ac:dyDescent="0.2">
      <c r="A8" s="305" t="s">
        <v>3330</v>
      </c>
      <c r="B8" s="375" t="s">
        <v>3331</v>
      </c>
      <c r="C8" s="376"/>
      <c r="D8" s="4"/>
      <c r="E8" s="4"/>
      <c r="F8" s="4"/>
      <c r="G8" s="4"/>
      <c r="H8" s="4"/>
      <c r="I8" s="4"/>
      <c r="J8" s="4"/>
      <c r="K8" s="4"/>
      <c r="L8" s="4"/>
      <c r="M8" s="4"/>
      <c r="N8" s="4"/>
      <c r="O8" s="4"/>
      <c r="P8" s="4"/>
      <c r="Q8" s="4"/>
    </row>
    <row r="9" spans="1:17" ht="59.25" hidden="1" customHeight="1" x14ac:dyDescent="0.2">
      <c r="A9" s="305" t="s">
        <v>3332</v>
      </c>
      <c r="B9" s="375" t="s">
        <v>3333</v>
      </c>
      <c r="C9" s="376"/>
      <c r="D9" s="4"/>
      <c r="E9" s="4"/>
      <c r="F9" s="4"/>
      <c r="G9" s="4"/>
      <c r="H9" s="4"/>
      <c r="I9" s="4"/>
      <c r="J9" s="4"/>
      <c r="K9" s="4"/>
      <c r="L9" s="4"/>
      <c r="M9" s="4"/>
      <c r="N9" s="4"/>
      <c r="O9" s="4"/>
      <c r="P9" s="4"/>
      <c r="Q9" s="4"/>
    </row>
    <row r="10" spans="1:17" ht="61.5" hidden="1" customHeight="1" x14ac:dyDescent="0.2">
      <c r="A10" s="305" t="s">
        <v>3332</v>
      </c>
      <c r="B10" s="375" t="s">
        <v>3334</v>
      </c>
      <c r="C10" s="376"/>
      <c r="D10" s="4"/>
      <c r="E10" s="4"/>
      <c r="F10" s="4"/>
      <c r="G10" s="4"/>
      <c r="H10" s="4"/>
      <c r="I10" s="4"/>
      <c r="J10" s="4"/>
      <c r="K10" s="4"/>
      <c r="L10" s="4"/>
      <c r="M10" s="4"/>
      <c r="N10" s="4"/>
      <c r="O10" s="4"/>
      <c r="P10" s="4"/>
      <c r="Q10" s="4"/>
    </row>
    <row r="11" spans="1:17" ht="43.5" hidden="1" customHeight="1" x14ac:dyDescent="0.2">
      <c r="A11" s="305" t="s">
        <v>3332</v>
      </c>
      <c r="B11" s="375" t="s">
        <v>3335</v>
      </c>
      <c r="C11" s="376"/>
      <c r="D11" s="4"/>
      <c r="E11" s="4"/>
      <c r="F11" s="4"/>
      <c r="G11" s="4"/>
      <c r="H11" s="4"/>
      <c r="I11" s="4"/>
      <c r="J11" s="4"/>
      <c r="K11" s="4"/>
      <c r="L11" s="4"/>
      <c r="M11" s="4"/>
      <c r="N11" s="4"/>
      <c r="O11" s="4"/>
      <c r="P11" s="4"/>
      <c r="Q11" s="4"/>
    </row>
    <row r="12" spans="1:17" ht="27.75" hidden="1" customHeight="1" x14ac:dyDescent="0.2">
      <c r="A12" s="305" t="s">
        <v>3336</v>
      </c>
      <c r="B12" s="375" t="s">
        <v>3337</v>
      </c>
      <c r="C12" s="376"/>
      <c r="D12" s="4"/>
      <c r="E12" s="4"/>
      <c r="F12" s="4"/>
      <c r="G12" s="4"/>
      <c r="H12" s="4"/>
      <c r="I12" s="4"/>
      <c r="J12" s="4"/>
      <c r="K12" s="4"/>
      <c r="L12" s="4"/>
      <c r="M12" s="4"/>
      <c r="N12" s="4"/>
      <c r="O12" s="4"/>
      <c r="P12" s="4"/>
      <c r="Q12" s="4"/>
    </row>
    <row r="13" spans="1:17" ht="27.75" hidden="1" customHeight="1" x14ac:dyDescent="0.2">
      <c r="A13" s="305" t="s">
        <v>3338</v>
      </c>
      <c r="B13" s="375" t="s">
        <v>3339</v>
      </c>
      <c r="C13" s="376"/>
      <c r="D13" s="4"/>
      <c r="E13" s="4"/>
      <c r="F13" s="4"/>
      <c r="G13" s="4"/>
      <c r="H13" s="4"/>
      <c r="I13" s="4"/>
      <c r="J13" s="4"/>
      <c r="K13" s="4"/>
      <c r="L13" s="4"/>
      <c r="M13" s="4"/>
      <c r="N13" s="4"/>
      <c r="O13" s="4"/>
      <c r="P13" s="4"/>
      <c r="Q13" s="4"/>
    </row>
    <row r="14" spans="1:17" ht="45.75" hidden="1" customHeight="1" x14ac:dyDescent="0.2">
      <c r="A14" s="305" t="s">
        <v>3340</v>
      </c>
      <c r="B14" s="375" t="s">
        <v>3341</v>
      </c>
      <c r="C14" s="376"/>
      <c r="D14" s="4"/>
      <c r="E14" s="4"/>
      <c r="F14" s="4"/>
      <c r="G14" s="4"/>
      <c r="H14" s="4"/>
      <c r="I14" s="4"/>
      <c r="J14" s="4"/>
      <c r="K14" s="4"/>
      <c r="L14" s="4"/>
      <c r="M14" s="4"/>
      <c r="N14" s="4"/>
      <c r="O14" s="4"/>
      <c r="P14" s="4"/>
      <c r="Q14" s="4"/>
    </row>
    <row r="15" spans="1:17" ht="45.75" hidden="1" customHeight="1" x14ac:dyDescent="0.2">
      <c r="A15" s="305" t="s">
        <v>3342</v>
      </c>
      <c r="B15" s="375" t="s">
        <v>3343</v>
      </c>
      <c r="C15" s="376"/>
      <c r="D15" s="4"/>
      <c r="E15" s="4"/>
      <c r="F15" s="4"/>
      <c r="G15" s="4"/>
      <c r="H15" s="4"/>
      <c r="I15" s="4"/>
      <c r="J15" s="4"/>
      <c r="K15" s="4"/>
      <c r="L15" s="4"/>
      <c r="M15" s="4"/>
      <c r="N15" s="4"/>
      <c r="O15" s="4"/>
      <c r="P15" s="4"/>
      <c r="Q15" s="4"/>
    </row>
    <row r="16" spans="1:17" ht="51" hidden="1" customHeight="1" x14ac:dyDescent="0.2">
      <c r="A16" s="305" t="s">
        <v>3344</v>
      </c>
      <c r="B16" s="375" t="s">
        <v>3345</v>
      </c>
      <c r="C16" s="376"/>
      <c r="D16" s="4"/>
      <c r="E16" s="4"/>
      <c r="F16" s="4"/>
      <c r="G16" s="4"/>
      <c r="H16" s="4"/>
      <c r="I16" s="4"/>
      <c r="J16" s="4"/>
      <c r="K16" s="4"/>
      <c r="L16" s="4"/>
      <c r="M16" s="4"/>
      <c r="N16" s="4"/>
      <c r="O16" s="4"/>
      <c r="P16" s="4"/>
      <c r="Q16" s="4"/>
    </row>
    <row r="17" spans="1:17" ht="27.75" hidden="1" customHeight="1" x14ac:dyDescent="0.2">
      <c r="A17" s="305" t="s">
        <v>3346</v>
      </c>
      <c r="B17" s="375" t="s">
        <v>3347</v>
      </c>
      <c r="C17" s="376"/>
      <c r="D17" s="4"/>
      <c r="E17" s="4"/>
      <c r="F17" s="4"/>
      <c r="G17" s="4"/>
      <c r="H17" s="4"/>
      <c r="I17" s="4"/>
      <c r="J17" s="4"/>
      <c r="K17" s="4"/>
      <c r="L17" s="4"/>
      <c r="M17" s="4"/>
      <c r="N17" s="4"/>
      <c r="O17" s="4"/>
      <c r="P17" s="4"/>
      <c r="Q17" s="4"/>
    </row>
    <row r="18" spans="1:17" ht="27.75" hidden="1" customHeight="1" x14ac:dyDescent="0.2">
      <c r="A18" s="305" t="s">
        <v>3348</v>
      </c>
      <c r="B18" s="375" t="s">
        <v>3349</v>
      </c>
      <c r="C18" s="376"/>
      <c r="D18" s="4"/>
      <c r="E18" s="4"/>
      <c r="F18" s="4"/>
      <c r="G18" s="4"/>
      <c r="H18" s="4"/>
      <c r="I18" s="4"/>
      <c r="J18" s="4"/>
      <c r="K18" s="4"/>
      <c r="L18" s="4"/>
      <c r="M18" s="4"/>
      <c r="N18" s="4"/>
      <c r="O18" s="4"/>
      <c r="P18" s="4"/>
      <c r="Q18" s="4"/>
    </row>
    <row r="19" spans="1:17" ht="45" hidden="1" customHeight="1" x14ac:dyDescent="0.2">
      <c r="A19" s="305" t="s">
        <v>3348</v>
      </c>
      <c r="B19" s="375" t="s">
        <v>3350</v>
      </c>
      <c r="C19" s="376"/>
      <c r="D19" s="4"/>
      <c r="E19" s="4"/>
      <c r="F19" s="4"/>
      <c r="G19" s="4"/>
      <c r="H19" s="4"/>
      <c r="I19" s="4"/>
      <c r="J19" s="4"/>
      <c r="K19" s="4"/>
      <c r="L19" s="4"/>
      <c r="M19" s="4"/>
      <c r="N19" s="4"/>
      <c r="O19" s="4"/>
      <c r="P19" s="4"/>
      <c r="Q19" s="4"/>
    </row>
    <row r="20" spans="1:17" ht="45" hidden="1" customHeight="1" x14ac:dyDescent="0.2">
      <c r="A20" s="305" t="s">
        <v>3351</v>
      </c>
      <c r="B20" s="375" t="s">
        <v>3352</v>
      </c>
      <c r="C20" s="376"/>
      <c r="D20" s="4"/>
      <c r="E20" s="4"/>
      <c r="F20" s="4"/>
      <c r="G20" s="4"/>
      <c r="H20" s="4"/>
      <c r="I20" s="4"/>
      <c r="J20" s="4"/>
      <c r="K20" s="4"/>
      <c r="L20" s="4"/>
      <c r="M20" s="4"/>
      <c r="N20" s="4"/>
      <c r="O20" s="4"/>
      <c r="P20" s="4"/>
      <c r="Q20" s="4"/>
    </row>
    <row r="21" spans="1:17" ht="30" hidden="1" customHeight="1" x14ac:dyDescent="0.2">
      <c r="A21" s="305" t="s">
        <v>3353</v>
      </c>
      <c r="B21" s="375" t="s">
        <v>3354</v>
      </c>
      <c r="C21" s="376"/>
      <c r="D21" s="4"/>
      <c r="E21" s="4"/>
      <c r="F21" s="4"/>
      <c r="G21" s="4"/>
      <c r="H21" s="4"/>
      <c r="I21" s="4"/>
      <c r="J21" s="4"/>
      <c r="K21" s="4"/>
      <c r="L21" s="4"/>
      <c r="M21" s="4"/>
      <c r="N21" s="4"/>
      <c r="O21" s="4"/>
      <c r="P21" s="4"/>
      <c r="Q21" s="4"/>
    </row>
    <row r="22" spans="1:17" ht="30" hidden="1" customHeight="1" x14ac:dyDescent="0.2">
      <c r="A22" s="305" t="s">
        <v>3355</v>
      </c>
      <c r="B22" s="375" t="s">
        <v>3356</v>
      </c>
      <c r="C22" s="376"/>
      <c r="D22" s="4"/>
      <c r="E22" s="4"/>
      <c r="F22" s="4"/>
      <c r="G22" s="4"/>
      <c r="H22" s="4"/>
      <c r="I22" s="4"/>
      <c r="J22" s="4"/>
      <c r="K22" s="4"/>
      <c r="L22" s="4"/>
      <c r="M22" s="4"/>
      <c r="N22" s="4"/>
      <c r="O22" s="4"/>
      <c r="P22" s="4"/>
      <c r="Q22" s="4"/>
    </row>
    <row r="23" spans="1:17" ht="30" hidden="1" customHeight="1" x14ac:dyDescent="0.2">
      <c r="A23" s="305" t="s">
        <v>3357</v>
      </c>
      <c r="B23" s="375" t="s">
        <v>3358</v>
      </c>
      <c r="C23" s="376"/>
      <c r="D23" s="4"/>
      <c r="E23" s="4"/>
      <c r="F23" s="4"/>
      <c r="G23" s="4"/>
      <c r="H23" s="4"/>
      <c r="I23" s="4"/>
      <c r="J23" s="4"/>
      <c r="K23" s="4"/>
      <c r="L23" s="4"/>
      <c r="M23" s="4"/>
      <c r="N23" s="4"/>
      <c r="O23" s="4"/>
      <c r="P23" s="4"/>
      <c r="Q23" s="4"/>
    </row>
    <row r="24" spans="1:17" ht="30" hidden="1" customHeight="1" x14ac:dyDescent="0.2">
      <c r="A24" s="305" t="s">
        <v>3359</v>
      </c>
      <c r="B24" s="375" t="s">
        <v>3360</v>
      </c>
      <c r="C24" s="376"/>
      <c r="D24" s="4"/>
      <c r="E24" s="4"/>
      <c r="F24" s="4"/>
      <c r="G24" s="4"/>
      <c r="H24" s="4"/>
      <c r="I24" s="4"/>
      <c r="J24" s="4"/>
      <c r="K24" s="4"/>
      <c r="L24" s="4"/>
      <c r="M24" s="4"/>
      <c r="N24" s="4"/>
      <c r="O24" s="4"/>
      <c r="P24" s="4"/>
      <c r="Q24" s="4"/>
    </row>
    <row r="25" spans="1:17" ht="30" hidden="1" customHeight="1" x14ac:dyDescent="0.2">
      <c r="A25" s="305" t="s">
        <v>3361</v>
      </c>
      <c r="B25" s="375" t="s">
        <v>3362</v>
      </c>
      <c r="C25" s="376"/>
      <c r="D25" s="4"/>
      <c r="E25" s="4"/>
      <c r="F25" s="4"/>
      <c r="G25" s="4"/>
      <c r="H25" s="4"/>
      <c r="I25" s="4"/>
      <c r="J25" s="4"/>
      <c r="K25" s="4"/>
      <c r="L25" s="4"/>
      <c r="M25" s="4"/>
      <c r="N25" s="4"/>
      <c r="O25" s="4"/>
      <c r="P25" s="4"/>
      <c r="Q25" s="4"/>
    </row>
    <row r="26" spans="1:17" ht="30" hidden="1" customHeight="1" x14ac:dyDescent="0.2">
      <c r="A26" s="305" t="s">
        <v>3363</v>
      </c>
      <c r="B26" s="375" t="s">
        <v>3364</v>
      </c>
      <c r="C26" s="376"/>
      <c r="D26" s="4"/>
      <c r="E26" s="4"/>
      <c r="F26" s="4"/>
      <c r="G26" s="4"/>
      <c r="H26" s="4"/>
      <c r="I26" s="4"/>
      <c r="J26" s="4"/>
      <c r="K26" s="4"/>
      <c r="L26" s="4"/>
      <c r="M26" s="4"/>
      <c r="N26" s="4"/>
      <c r="O26" s="4"/>
      <c r="P26" s="4"/>
      <c r="Q26" s="4"/>
    </row>
    <row r="27" spans="1:17" ht="70.5" hidden="1" customHeight="1" x14ac:dyDescent="0.2">
      <c r="A27" s="305" t="s">
        <v>3365</v>
      </c>
      <c r="B27" s="375" t="s">
        <v>3366</v>
      </c>
      <c r="C27" s="376"/>
      <c r="D27" s="4"/>
      <c r="E27" s="4"/>
      <c r="F27" s="4"/>
      <c r="G27" s="4"/>
      <c r="H27" s="4"/>
      <c r="I27" s="4"/>
      <c r="J27" s="4"/>
      <c r="K27" s="4"/>
      <c r="L27" s="4"/>
      <c r="M27" s="4"/>
      <c r="N27" s="4"/>
      <c r="O27" s="4"/>
      <c r="P27" s="4"/>
      <c r="Q27" s="4"/>
    </row>
    <row r="28" spans="1:17" ht="48" hidden="1" customHeight="1" x14ac:dyDescent="0.2">
      <c r="A28" s="305" t="s">
        <v>3367</v>
      </c>
      <c r="B28" s="375" t="s">
        <v>3368</v>
      </c>
      <c r="C28" s="376"/>
      <c r="D28" s="4"/>
      <c r="E28" s="4"/>
      <c r="F28" s="4"/>
      <c r="G28" s="4"/>
      <c r="H28" s="4"/>
      <c r="I28" s="4"/>
      <c r="J28" s="4"/>
      <c r="K28" s="4"/>
      <c r="L28" s="4"/>
      <c r="M28" s="4"/>
      <c r="N28" s="4"/>
      <c r="O28" s="4"/>
      <c r="P28" s="4"/>
      <c r="Q28" s="4"/>
    </row>
    <row r="29" spans="1:17" ht="100.5" hidden="1" customHeight="1" x14ac:dyDescent="0.2">
      <c r="A29" s="305" t="s">
        <v>3369</v>
      </c>
      <c r="B29" s="375" t="s">
        <v>3370</v>
      </c>
      <c r="C29" s="376"/>
      <c r="D29" s="4"/>
      <c r="E29" s="4"/>
      <c r="F29" s="4"/>
      <c r="G29" s="4"/>
      <c r="H29" s="4"/>
      <c r="I29" s="4"/>
      <c r="J29" s="4"/>
      <c r="K29" s="4"/>
      <c r="L29" s="4"/>
      <c r="M29" s="4"/>
      <c r="N29" s="4"/>
      <c r="O29" s="4"/>
      <c r="P29" s="4"/>
      <c r="Q29" s="4"/>
    </row>
    <row r="30" spans="1:17" ht="45" hidden="1" customHeight="1" x14ac:dyDescent="0.2">
      <c r="A30" s="305" t="s">
        <v>3371</v>
      </c>
      <c r="B30" s="375" t="s">
        <v>3372</v>
      </c>
      <c r="C30" s="376"/>
      <c r="D30" s="4"/>
      <c r="E30" s="4"/>
      <c r="F30" s="4"/>
      <c r="G30" s="4"/>
      <c r="H30" s="4"/>
      <c r="I30" s="4"/>
      <c r="J30" s="4"/>
      <c r="K30" s="4"/>
      <c r="L30" s="4"/>
      <c r="M30" s="4"/>
      <c r="N30" s="4"/>
      <c r="O30" s="4"/>
      <c r="P30" s="4"/>
      <c r="Q30" s="4"/>
    </row>
    <row r="31" spans="1:17" ht="45" hidden="1" customHeight="1" x14ac:dyDescent="0.2">
      <c r="A31" s="305" t="s">
        <v>3373</v>
      </c>
      <c r="B31" s="375" t="s">
        <v>3374</v>
      </c>
      <c r="C31" s="376"/>
      <c r="D31" s="4"/>
      <c r="E31" s="4"/>
      <c r="F31" s="4"/>
      <c r="G31" s="4"/>
      <c r="H31" s="4"/>
      <c r="I31" s="4"/>
      <c r="J31" s="4"/>
      <c r="K31" s="4"/>
      <c r="L31" s="4"/>
      <c r="M31" s="4"/>
      <c r="N31" s="4"/>
      <c r="O31" s="4"/>
      <c r="P31" s="4"/>
      <c r="Q31" s="4"/>
    </row>
    <row r="32" spans="1:17" ht="45" hidden="1" customHeight="1" x14ac:dyDescent="0.2">
      <c r="A32" s="305" t="s">
        <v>3375</v>
      </c>
      <c r="B32" s="375" t="s">
        <v>3376</v>
      </c>
      <c r="C32" s="376"/>
      <c r="D32" s="4"/>
      <c r="E32" s="4"/>
      <c r="F32" s="4"/>
      <c r="G32" s="4"/>
      <c r="H32" s="4"/>
      <c r="I32" s="4"/>
      <c r="J32" s="4"/>
      <c r="K32" s="4"/>
      <c r="L32" s="4"/>
      <c r="M32" s="4"/>
      <c r="N32" s="4"/>
      <c r="O32" s="4"/>
      <c r="P32" s="4"/>
      <c r="Q32" s="4"/>
    </row>
    <row r="33" spans="1:17" ht="72" hidden="1" customHeight="1" x14ac:dyDescent="0.2">
      <c r="A33" s="305" t="s">
        <v>3377</v>
      </c>
      <c r="B33" s="375" t="s">
        <v>3378</v>
      </c>
      <c r="C33" s="376"/>
      <c r="D33" s="4"/>
      <c r="E33" s="4"/>
      <c r="F33" s="4"/>
      <c r="G33" s="4"/>
      <c r="H33" s="4"/>
      <c r="I33" s="4"/>
      <c r="J33" s="4"/>
      <c r="K33" s="4"/>
      <c r="L33" s="4"/>
      <c r="M33" s="4"/>
      <c r="N33" s="4"/>
      <c r="O33" s="4"/>
      <c r="P33" s="4"/>
      <c r="Q33" s="4"/>
    </row>
    <row r="34" spans="1:17" ht="79.5" hidden="1" customHeight="1" x14ac:dyDescent="0.2">
      <c r="A34" s="305" t="s">
        <v>3379</v>
      </c>
      <c r="B34" s="375" t="s">
        <v>3380</v>
      </c>
      <c r="C34" s="376"/>
      <c r="D34" s="4"/>
      <c r="E34" s="4"/>
      <c r="F34" s="4"/>
      <c r="G34" s="4"/>
      <c r="H34" s="4"/>
      <c r="I34" s="4"/>
      <c r="J34" s="4"/>
      <c r="K34" s="4"/>
      <c r="L34" s="4"/>
      <c r="M34" s="4"/>
      <c r="N34" s="4"/>
      <c r="O34" s="4"/>
      <c r="P34" s="4"/>
      <c r="Q34" s="4"/>
    </row>
    <row r="35" spans="1:17" ht="70.5" hidden="1" customHeight="1" x14ac:dyDescent="0.2">
      <c r="A35" s="305" t="s">
        <v>3381</v>
      </c>
      <c r="B35" s="375" t="s">
        <v>3382</v>
      </c>
      <c r="C35" s="376"/>
      <c r="D35" s="4"/>
      <c r="E35" s="4"/>
      <c r="F35" s="4"/>
      <c r="G35" s="4"/>
      <c r="H35" s="4"/>
      <c r="I35" s="4"/>
      <c r="J35" s="4"/>
      <c r="K35" s="4"/>
      <c r="L35" s="4"/>
      <c r="M35" s="4"/>
      <c r="N35" s="4"/>
      <c r="O35" s="4"/>
      <c r="P35" s="4"/>
      <c r="Q35" s="4"/>
    </row>
    <row r="36" spans="1:17" ht="45.75" hidden="1" customHeight="1" x14ac:dyDescent="0.2">
      <c r="A36" s="305" t="s">
        <v>3383</v>
      </c>
      <c r="B36" s="375" t="s">
        <v>3384</v>
      </c>
      <c r="C36" s="376"/>
      <c r="D36" s="4"/>
      <c r="E36" s="4"/>
      <c r="F36" s="4"/>
      <c r="G36" s="4"/>
      <c r="H36" s="4"/>
      <c r="I36" s="4"/>
      <c r="J36" s="4"/>
      <c r="K36" s="4"/>
      <c r="L36" s="4"/>
      <c r="M36" s="4"/>
      <c r="N36" s="4"/>
      <c r="O36" s="4"/>
      <c r="P36" s="4"/>
      <c r="Q36" s="4"/>
    </row>
    <row r="37" spans="1:17" ht="54.75" hidden="1" customHeight="1" x14ac:dyDescent="0.2">
      <c r="A37" s="305" t="s">
        <v>3385</v>
      </c>
      <c r="B37" s="375" t="s">
        <v>3386</v>
      </c>
      <c r="C37" s="376"/>
      <c r="D37" s="4"/>
      <c r="E37" s="4"/>
      <c r="F37" s="4"/>
      <c r="G37" s="4"/>
      <c r="H37" s="4"/>
      <c r="I37" s="4"/>
      <c r="J37" s="4"/>
      <c r="K37" s="4"/>
      <c r="L37" s="4"/>
      <c r="M37" s="4"/>
      <c r="N37" s="4"/>
      <c r="O37" s="4"/>
      <c r="P37" s="4"/>
      <c r="Q37" s="4"/>
    </row>
    <row r="38" spans="1:17" ht="37.5" hidden="1" customHeight="1" x14ac:dyDescent="0.2">
      <c r="A38" s="305" t="s">
        <v>3387</v>
      </c>
      <c r="B38" s="375" t="s">
        <v>3388</v>
      </c>
      <c r="C38" s="376"/>
      <c r="D38" s="4"/>
      <c r="E38" s="4"/>
      <c r="F38" s="4"/>
      <c r="G38" s="4"/>
      <c r="H38" s="4"/>
      <c r="I38" s="4"/>
      <c r="J38" s="4"/>
      <c r="K38" s="4"/>
      <c r="L38" s="4"/>
      <c r="M38" s="4"/>
      <c r="N38" s="4"/>
      <c r="O38" s="4"/>
      <c r="P38" s="4"/>
      <c r="Q38" s="4"/>
    </row>
    <row r="39" spans="1:17" ht="61.5" hidden="1" customHeight="1" x14ac:dyDescent="0.2">
      <c r="A39" s="305" t="s">
        <v>3389</v>
      </c>
      <c r="B39" s="375" t="s">
        <v>3390</v>
      </c>
      <c r="C39" s="376"/>
      <c r="D39" s="4"/>
      <c r="E39" s="4"/>
      <c r="F39" s="4"/>
      <c r="G39" s="4"/>
      <c r="H39" s="4"/>
      <c r="I39" s="4"/>
      <c r="J39" s="4"/>
      <c r="K39" s="4"/>
      <c r="L39" s="4"/>
      <c r="M39" s="4"/>
      <c r="N39" s="4"/>
      <c r="O39" s="4"/>
      <c r="P39" s="4"/>
      <c r="Q39" s="4"/>
    </row>
    <row r="40" spans="1:17" ht="53.25" hidden="1" customHeight="1" x14ac:dyDescent="0.2">
      <c r="A40" s="305" t="s">
        <v>3391</v>
      </c>
      <c r="B40" s="375" t="s">
        <v>3392</v>
      </c>
      <c r="C40" s="376"/>
      <c r="D40" s="4"/>
      <c r="E40" s="4"/>
      <c r="F40" s="4"/>
      <c r="G40" s="4"/>
      <c r="H40" s="4"/>
      <c r="I40" s="4"/>
      <c r="J40" s="4"/>
      <c r="K40" s="4"/>
      <c r="L40" s="4"/>
      <c r="M40" s="4"/>
      <c r="N40" s="4"/>
      <c r="O40" s="4"/>
      <c r="P40" s="4"/>
      <c r="Q40" s="4"/>
    </row>
    <row r="41" spans="1:17" ht="73.5" hidden="1" customHeight="1" x14ac:dyDescent="0.2">
      <c r="A41" s="305" t="s">
        <v>3393</v>
      </c>
      <c r="B41" s="375" t="s">
        <v>3394</v>
      </c>
      <c r="C41" s="376"/>
      <c r="D41" s="4"/>
      <c r="E41" s="4"/>
      <c r="F41" s="4"/>
      <c r="G41" s="4"/>
      <c r="H41" s="4"/>
      <c r="I41" s="4"/>
      <c r="J41" s="4"/>
      <c r="K41" s="4"/>
      <c r="L41" s="4"/>
      <c r="M41" s="4"/>
      <c r="N41" s="4"/>
      <c r="O41" s="4"/>
      <c r="P41" s="4"/>
      <c r="Q41" s="4"/>
    </row>
    <row r="42" spans="1:17" ht="57.75" hidden="1" customHeight="1" x14ac:dyDescent="0.2">
      <c r="A42" s="305" t="s">
        <v>3395</v>
      </c>
      <c r="B42" s="375" t="s">
        <v>3396</v>
      </c>
      <c r="C42" s="376"/>
      <c r="D42" s="4"/>
      <c r="E42" s="4"/>
      <c r="F42" s="4"/>
      <c r="G42" s="4"/>
      <c r="H42" s="4"/>
      <c r="I42" s="4"/>
      <c r="J42" s="4"/>
      <c r="K42" s="4"/>
      <c r="L42" s="4"/>
      <c r="M42" s="4"/>
      <c r="N42" s="4"/>
      <c r="O42" s="4"/>
      <c r="P42" s="4"/>
      <c r="Q42" s="4"/>
    </row>
    <row r="43" spans="1:17" ht="84" hidden="1" customHeight="1" x14ac:dyDescent="0.2">
      <c r="A43" s="305" t="s">
        <v>3397</v>
      </c>
      <c r="B43" s="375" t="s">
        <v>3398</v>
      </c>
      <c r="C43" s="376"/>
      <c r="D43" s="4"/>
      <c r="E43" s="4"/>
      <c r="F43" s="4"/>
      <c r="G43" s="4"/>
      <c r="H43" s="4"/>
      <c r="I43" s="4"/>
      <c r="J43" s="4"/>
      <c r="K43" s="4"/>
      <c r="L43" s="4"/>
      <c r="M43" s="4"/>
      <c r="N43" s="4"/>
      <c r="O43" s="4"/>
      <c r="P43" s="4"/>
      <c r="Q43" s="4"/>
    </row>
    <row r="44" spans="1:17" ht="48" hidden="1" customHeight="1" x14ac:dyDescent="0.2">
      <c r="A44" s="305" t="s">
        <v>3399</v>
      </c>
      <c r="B44" s="375" t="s">
        <v>3400</v>
      </c>
      <c r="C44" s="376"/>
      <c r="D44" s="4"/>
      <c r="E44" s="4"/>
      <c r="F44" s="4"/>
      <c r="G44" s="4"/>
      <c r="H44" s="4"/>
      <c r="I44" s="4"/>
      <c r="J44" s="4"/>
      <c r="K44" s="4"/>
      <c r="L44" s="4"/>
      <c r="M44" s="4"/>
      <c r="N44" s="4"/>
      <c r="O44" s="4"/>
      <c r="P44" s="4"/>
      <c r="Q44" s="4"/>
    </row>
    <row r="45" spans="1:17" ht="57" hidden="1" customHeight="1" x14ac:dyDescent="0.2">
      <c r="A45" s="305" t="s">
        <v>3401</v>
      </c>
      <c r="B45" s="375" t="s">
        <v>3402</v>
      </c>
      <c r="C45" s="376"/>
      <c r="D45" s="4"/>
      <c r="E45" s="4"/>
      <c r="F45" s="4"/>
      <c r="G45" s="4"/>
      <c r="H45" s="4"/>
      <c r="I45" s="4"/>
      <c r="J45" s="4"/>
      <c r="K45" s="4"/>
      <c r="L45" s="4"/>
      <c r="M45" s="4"/>
      <c r="N45" s="4"/>
      <c r="O45" s="4"/>
      <c r="P45" s="4"/>
      <c r="Q45" s="4"/>
    </row>
    <row r="46" spans="1:17" ht="73.5" hidden="1" customHeight="1" x14ac:dyDescent="0.2">
      <c r="A46" s="305" t="s">
        <v>3403</v>
      </c>
      <c r="B46" s="380" t="s">
        <v>3404</v>
      </c>
      <c r="C46" s="376"/>
      <c r="D46" s="41"/>
      <c r="E46" s="4"/>
      <c r="F46" s="4"/>
      <c r="G46" s="4"/>
      <c r="H46" s="4"/>
      <c r="I46" s="4"/>
      <c r="J46" s="4"/>
      <c r="K46" s="4"/>
      <c r="L46" s="4"/>
      <c r="M46" s="4"/>
      <c r="N46" s="4"/>
      <c r="O46" s="4"/>
      <c r="P46" s="4"/>
      <c r="Q46" s="4"/>
    </row>
    <row r="47" spans="1:17" ht="66" hidden="1" customHeight="1" x14ac:dyDescent="0.2">
      <c r="A47" s="46" t="s">
        <v>3405</v>
      </c>
      <c r="B47" s="381" t="s">
        <v>3406</v>
      </c>
      <c r="C47" s="381"/>
      <c r="D47" s="4"/>
      <c r="E47" s="4"/>
      <c r="F47" s="4"/>
      <c r="G47" s="4"/>
      <c r="H47" s="4"/>
      <c r="I47" s="4"/>
      <c r="J47" s="4"/>
      <c r="K47" s="4"/>
      <c r="L47" s="4"/>
      <c r="M47" s="4"/>
      <c r="N47" s="4"/>
      <c r="O47" s="4"/>
      <c r="P47" s="4"/>
      <c r="Q47" s="4"/>
    </row>
    <row r="48" spans="1:17" ht="123.75" customHeight="1" x14ac:dyDescent="0.2">
      <c r="A48" s="267" t="s">
        <v>3407</v>
      </c>
      <c r="B48" s="379" t="s">
        <v>3408</v>
      </c>
      <c r="C48" s="378"/>
      <c r="D48" s="4"/>
      <c r="E48" s="4"/>
      <c r="F48" s="4"/>
      <c r="G48" s="4"/>
      <c r="H48" s="4"/>
      <c r="I48" s="4"/>
      <c r="J48" s="4"/>
      <c r="K48" s="4"/>
      <c r="L48" s="4"/>
      <c r="M48" s="4"/>
      <c r="N48" s="4"/>
      <c r="O48" s="4"/>
      <c r="P48" s="4"/>
      <c r="Q48" s="4"/>
    </row>
    <row r="49" spans="1:17" ht="34.5" customHeight="1" x14ac:dyDescent="0.2">
      <c r="A49" s="267" t="s">
        <v>3409</v>
      </c>
      <c r="B49" s="377" t="s">
        <v>3410</v>
      </c>
      <c r="C49" s="378"/>
      <c r="D49" s="4"/>
      <c r="E49" s="4"/>
      <c r="F49" s="4"/>
      <c r="G49" s="4"/>
      <c r="H49" s="4"/>
      <c r="I49" s="4"/>
      <c r="J49" s="4"/>
      <c r="K49" s="4"/>
      <c r="L49" s="4"/>
      <c r="M49" s="4"/>
      <c r="N49" s="4"/>
      <c r="O49" s="4"/>
      <c r="P49" s="4"/>
      <c r="Q49" s="4"/>
    </row>
    <row r="50" spans="1:17" ht="34.5" customHeight="1" x14ac:dyDescent="0.2">
      <c r="A50" s="267" t="s">
        <v>3411</v>
      </c>
      <c r="B50" s="377" t="s">
        <v>3412</v>
      </c>
      <c r="C50" s="378"/>
      <c r="D50" s="4"/>
      <c r="E50" s="4"/>
      <c r="F50" s="4"/>
      <c r="G50" s="4"/>
      <c r="H50" s="4"/>
      <c r="I50" s="4"/>
      <c r="J50" s="4"/>
      <c r="K50" s="4"/>
      <c r="L50" s="4"/>
      <c r="M50" s="4"/>
      <c r="N50" s="4"/>
      <c r="O50" s="4"/>
      <c r="P50" s="4"/>
      <c r="Q50" s="4"/>
    </row>
    <row r="51" spans="1:17" ht="31.5" customHeight="1" x14ac:dyDescent="0.2">
      <c r="A51" s="306" t="s">
        <v>3413</v>
      </c>
      <c r="B51" s="375" t="s">
        <v>3414</v>
      </c>
      <c r="C51" s="376"/>
      <c r="D51" s="4"/>
      <c r="E51" s="4"/>
      <c r="F51" s="4"/>
      <c r="G51" s="4"/>
      <c r="H51" s="4"/>
      <c r="I51" s="4"/>
      <c r="J51" s="4"/>
      <c r="K51" s="4"/>
      <c r="L51" s="4"/>
      <c r="M51" s="4"/>
      <c r="N51" s="4"/>
      <c r="O51" s="4"/>
      <c r="P51" s="4"/>
      <c r="Q51" s="4"/>
    </row>
    <row r="52" spans="1:17" ht="31.5" customHeight="1" x14ac:dyDescent="0.2">
      <c r="A52" s="306" t="s">
        <v>3415</v>
      </c>
      <c r="B52" s="375" t="s">
        <v>3416</v>
      </c>
      <c r="C52" s="376"/>
      <c r="D52" s="4"/>
      <c r="E52" s="4"/>
      <c r="F52" s="4"/>
      <c r="G52" s="4"/>
      <c r="H52" s="4"/>
      <c r="I52" s="4"/>
      <c r="J52" s="4"/>
      <c r="K52" s="4"/>
      <c r="L52" s="4"/>
      <c r="M52" s="4"/>
      <c r="N52" s="4"/>
      <c r="O52" s="4"/>
      <c r="P52" s="4"/>
      <c r="Q52" s="4"/>
    </row>
    <row r="53" spans="1:17" ht="31.5" customHeight="1" x14ac:dyDescent="0.2">
      <c r="A53" s="306" t="s">
        <v>3417</v>
      </c>
      <c r="B53" s="386" t="s">
        <v>3418</v>
      </c>
      <c r="C53" s="387"/>
      <c r="D53" s="4"/>
      <c r="E53" s="4"/>
      <c r="F53" s="4"/>
      <c r="G53" s="4"/>
      <c r="H53" s="4"/>
      <c r="I53" s="4"/>
      <c r="J53" s="4"/>
      <c r="K53" s="4"/>
      <c r="L53" s="4"/>
      <c r="M53" s="4"/>
      <c r="N53" s="4"/>
      <c r="O53" s="4"/>
      <c r="P53" s="4"/>
      <c r="Q53" s="4"/>
    </row>
    <row r="54" spans="1:17" ht="31.5" customHeight="1" x14ac:dyDescent="0.2">
      <c r="A54" s="306" t="s">
        <v>3419</v>
      </c>
      <c r="B54" s="386" t="s">
        <v>3420</v>
      </c>
      <c r="C54" s="387"/>
      <c r="D54" s="4"/>
      <c r="E54" s="4"/>
      <c r="F54" s="4"/>
      <c r="G54" s="4"/>
      <c r="H54" s="4"/>
      <c r="I54" s="4"/>
      <c r="J54" s="4"/>
      <c r="K54" s="4"/>
      <c r="L54" s="4"/>
      <c r="M54" s="4"/>
      <c r="N54" s="4"/>
      <c r="O54" s="4"/>
      <c r="P54" s="4"/>
      <c r="Q54" s="4"/>
    </row>
    <row r="55" spans="1:17" ht="54.6" customHeight="1" x14ac:dyDescent="0.2">
      <c r="A55" s="306" t="s">
        <v>3421</v>
      </c>
      <c r="B55" s="386" t="s">
        <v>3422</v>
      </c>
      <c r="C55" s="387"/>
      <c r="D55" s="4"/>
      <c r="E55" s="4"/>
      <c r="F55" s="4"/>
      <c r="G55" s="4"/>
      <c r="H55" s="4"/>
      <c r="I55" s="4"/>
      <c r="J55" s="4"/>
      <c r="K55" s="4"/>
      <c r="L55" s="4"/>
      <c r="M55" s="4"/>
      <c r="N55" s="4"/>
      <c r="O55" s="4"/>
      <c r="P55" s="4"/>
      <c r="Q55" s="4"/>
    </row>
    <row r="56" spans="1:17" ht="54.6" customHeight="1" x14ac:dyDescent="0.2">
      <c r="A56" s="306" t="s">
        <v>3423</v>
      </c>
      <c r="B56" s="386" t="s">
        <v>3424</v>
      </c>
      <c r="C56" s="387"/>
      <c r="D56" s="4"/>
      <c r="E56" s="4"/>
      <c r="F56" s="4"/>
      <c r="G56" s="4"/>
      <c r="H56" s="4"/>
      <c r="I56" s="4"/>
      <c r="J56" s="4"/>
      <c r="K56" s="4"/>
      <c r="L56" s="4"/>
      <c r="M56" s="4"/>
      <c r="N56" s="4"/>
      <c r="O56" s="4"/>
      <c r="P56" s="4"/>
      <c r="Q56" s="4"/>
    </row>
    <row r="57" spans="1:17" ht="54" customHeight="1" x14ac:dyDescent="0.2">
      <c r="A57" s="306" t="s">
        <v>3425</v>
      </c>
      <c r="B57" s="386" t="s">
        <v>3426</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32800</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4199526.57</v>
      </c>
      <c r="I16" s="170">
        <f>'PR-RAS'!E6</f>
        <v>997697.79</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646910.37000000011</v>
      </c>
      <c r="I17" s="170">
        <f>'PR-RAS'!E151</f>
        <v>880565.87999999989</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5586.3399999994799</v>
      </c>
      <c r="I18" s="170">
        <f>'PR-RAS'!E645</f>
        <v>65352.290000000183</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14295887.789999997</v>
      </c>
      <c r="I20" s="173">
        <f>BILANCA!E7</f>
        <v>14071825.669999998</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286257.56</v>
      </c>
      <c r="I21" s="175">
        <f>BILANCA!E68</f>
        <v>352425.72</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260663.81</v>
      </c>
      <c r="I22" s="175">
        <f>BILANCA!E176</f>
        <v>262574.44</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14321481.539999999</v>
      </c>
      <c r="I23" s="177">
        <f>BILANCA!E237</f>
        <v>14161676.949999999</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4246410.13</v>
      </c>
      <c r="I28" s="179">
        <f>'RAS-funkcijski'!E141</f>
        <v>937931.84</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260663.81</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262574.44000000006</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1448.47</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261125.97000000003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4" zoomScaleNormal="100" workbookViewId="0">
      <selection activeCell="E727" sqref="E72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4199526.57</v>
      </c>
      <c r="E6" s="51">
        <f>E7+E44+E50+E82+E106+E124+E133+E139</f>
        <v>997697.79</v>
      </c>
      <c r="F6" s="52">
        <f t="shared" ref="F6:F131" si="0">IF(D6&lt;&gt;0,IF(E6/D6&gt;=100,"&gt;&gt;100",E6/D6*100),"-")</f>
        <v>23.757387252344493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3494380.63</v>
      </c>
      <c r="E50" s="51">
        <f>E51+E54+E59+E62+E65+E68+E71+E74+E77</f>
        <v>144791.24</v>
      </c>
      <c r="F50" s="52">
        <f t="shared" si="0"/>
        <v>4.1435451752718757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3494380.63</v>
      </c>
      <c r="E68" s="51">
        <f t="shared" si="15"/>
        <v>88214.99</v>
      </c>
      <c r="F68" s="52">
        <f t="shared" si="0"/>
        <v>2.5244814271993032</v>
      </c>
    </row>
    <row r="69" spans="1:6" ht="12.75" customHeight="1" x14ac:dyDescent="0.2">
      <c r="A69" s="53" t="s">
        <v>184</v>
      </c>
      <c r="B69" s="85" t="s">
        <v>185</v>
      </c>
      <c r="C69" s="50" t="s">
        <v>184</v>
      </c>
      <c r="D69" s="242">
        <v>17165.939999999999</v>
      </c>
      <c r="E69" s="242">
        <v>86288.74</v>
      </c>
      <c r="F69" s="52">
        <f t="shared" si="0"/>
        <v>502.67413261376896</v>
      </c>
    </row>
    <row r="70" spans="1:6" ht="24" x14ac:dyDescent="0.2">
      <c r="A70" s="53" t="s">
        <v>186</v>
      </c>
      <c r="B70" s="85" t="s">
        <v>187</v>
      </c>
      <c r="C70" s="50" t="s">
        <v>186</v>
      </c>
      <c r="D70" s="242">
        <v>3477214.69</v>
      </c>
      <c r="E70" s="242">
        <v>1926.25</v>
      </c>
      <c r="F70" s="52">
        <f t="shared" si="0"/>
        <v>5.5396349427017981E-2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56576.25</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v>56576.25</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405.91</v>
      </c>
      <c r="E82" s="51">
        <f t="shared" si="19"/>
        <v>9318.67</v>
      </c>
      <c r="F82" s="52">
        <f t="shared" si="0"/>
        <v>2295.7478258727301</v>
      </c>
    </row>
    <row r="83" spans="1:6" ht="12.75" customHeight="1" x14ac:dyDescent="0.2">
      <c r="A83" s="53">
        <v>641</v>
      </c>
      <c r="B83" s="85" t="s">
        <v>212</v>
      </c>
      <c r="C83" s="50" t="s">
        <v>213</v>
      </c>
      <c r="D83" s="51">
        <f t="shared" ref="D83:E83" si="20">SUM(D84:D90)</f>
        <v>405.91</v>
      </c>
      <c r="E83" s="51">
        <f t="shared" si="20"/>
        <v>75.34</v>
      </c>
      <c r="F83" s="52">
        <f t="shared" si="0"/>
        <v>18.560764701534822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405.91</v>
      </c>
      <c r="E90" s="242">
        <v>75.34</v>
      </c>
      <c r="F90" s="52">
        <f t="shared" si="0"/>
        <v>18.560764701534822</v>
      </c>
    </row>
    <row r="91" spans="1:6" ht="12.75" customHeight="1" x14ac:dyDescent="0.2">
      <c r="A91" s="53">
        <v>642</v>
      </c>
      <c r="B91" s="85" t="s">
        <v>228</v>
      </c>
      <c r="C91" s="50" t="s">
        <v>229</v>
      </c>
      <c r="D91" s="51">
        <f t="shared" ref="D91:E91" si="21">SUM(D92:D97)</f>
        <v>0</v>
      </c>
      <c r="E91" s="51">
        <f t="shared" si="21"/>
        <v>9243.33</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v>9243.33</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69973.39</v>
      </c>
      <c r="E106" s="51">
        <f t="shared" si="23"/>
        <v>69284.67</v>
      </c>
      <c r="F106" s="52">
        <f t="shared" si="0"/>
        <v>99.015740126353748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69973.39</v>
      </c>
      <c r="E112" s="51">
        <f t="shared" si="25"/>
        <v>69284.67</v>
      </c>
      <c r="F112" s="52">
        <f t="shared" si="0"/>
        <v>99.015740126353748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69973.39</v>
      </c>
      <c r="E117" s="242">
        <v>69284.67</v>
      </c>
      <c r="F117" s="52">
        <f t="shared" si="0"/>
        <v>99.015740126353748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23139.72</v>
      </c>
      <c r="E124" s="51">
        <f t="shared" si="27"/>
        <v>22449.11</v>
      </c>
      <c r="F124" s="52">
        <f t="shared" si="0"/>
        <v>97.015478147531596</v>
      </c>
    </row>
    <row r="125" spans="1:6" ht="12.75" customHeight="1" x14ac:dyDescent="0.2">
      <c r="A125" s="53">
        <v>661</v>
      </c>
      <c r="B125" s="86" t="s">
        <v>296</v>
      </c>
      <c r="C125" s="50" t="s">
        <v>297</v>
      </c>
      <c r="D125" s="51">
        <f t="shared" ref="D125:E125" si="28">SUM(D126:D127)</f>
        <v>22864.720000000001</v>
      </c>
      <c r="E125" s="51">
        <f t="shared" si="28"/>
        <v>22449.11</v>
      </c>
      <c r="F125" s="52">
        <f t="shared" si="0"/>
        <v>98.182308814627945</v>
      </c>
    </row>
    <row r="126" spans="1:6" ht="12.75" customHeight="1" x14ac:dyDescent="0.2">
      <c r="A126" s="53">
        <v>6614</v>
      </c>
      <c r="B126" s="86" t="s">
        <v>298</v>
      </c>
      <c r="C126" s="50" t="s">
        <v>299</v>
      </c>
      <c r="D126" s="242">
        <v>0.91</v>
      </c>
      <c r="E126" s="242"/>
      <c r="F126" s="52">
        <f t="shared" si="0"/>
        <v>0</v>
      </c>
    </row>
    <row r="127" spans="1:6" ht="12.75" customHeight="1" x14ac:dyDescent="0.2">
      <c r="A127" s="53">
        <v>6615</v>
      </c>
      <c r="B127" s="86" t="s">
        <v>300</v>
      </c>
      <c r="C127" s="50" t="s">
        <v>301</v>
      </c>
      <c r="D127" s="242">
        <v>22863.81</v>
      </c>
      <c r="E127" s="242">
        <v>22449.11</v>
      </c>
      <c r="F127" s="52">
        <f t="shared" si="0"/>
        <v>98.186216557957749</v>
      </c>
    </row>
    <row r="128" spans="1:6" ht="24" x14ac:dyDescent="0.2">
      <c r="A128" s="53">
        <v>663</v>
      </c>
      <c r="B128" s="231" t="s">
        <v>302</v>
      </c>
      <c r="C128" s="50" t="s">
        <v>303</v>
      </c>
      <c r="D128" s="51">
        <f t="shared" ref="D128:E128" si="29">SUM(D129:D132)</f>
        <v>275</v>
      </c>
      <c r="E128" s="51">
        <f t="shared" si="29"/>
        <v>0</v>
      </c>
      <c r="F128" s="52">
        <f t="shared" si="0"/>
        <v>0</v>
      </c>
    </row>
    <row r="129" spans="1:6" ht="12.75" customHeight="1" x14ac:dyDescent="0.2">
      <c r="A129" s="53">
        <v>6631</v>
      </c>
      <c r="B129" s="86" t="s">
        <v>304</v>
      </c>
      <c r="C129" s="50" t="s">
        <v>305</v>
      </c>
      <c r="D129" s="242">
        <v>275</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611620.39</v>
      </c>
      <c r="E133" s="51">
        <f t="shared" si="30"/>
        <v>751854.1</v>
      </c>
      <c r="F133" s="52">
        <f t="shared" ref="F133:F223" si="31">IF(D133&lt;&gt;0,IF(E133/D133&gt;=100,"&gt;&gt;100",E133/D133*100),"-")</f>
        <v>122.92822677151098</v>
      </c>
    </row>
    <row r="134" spans="1:6" ht="24" x14ac:dyDescent="0.2">
      <c r="A134" s="53">
        <v>671</v>
      </c>
      <c r="B134" s="232" t="s">
        <v>314</v>
      </c>
      <c r="C134" s="50" t="s">
        <v>315</v>
      </c>
      <c r="D134" s="51">
        <f t="shared" ref="D134:E134" si="32">SUM(D135:D137)</f>
        <v>611620.39</v>
      </c>
      <c r="E134" s="51">
        <f t="shared" si="32"/>
        <v>751854.1</v>
      </c>
      <c r="F134" s="52">
        <f t="shared" si="31"/>
        <v>122.92822677151098</v>
      </c>
    </row>
    <row r="135" spans="1:6" ht="12.75" customHeight="1" x14ac:dyDescent="0.2">
      <c r="A135" s="53">
        <v>6711</v>
      </c>
      <c r="B135" s="85" t="s">
        <v>316</v>
      </c>
      <c r="C135" s="50" t="s">
        <v>317</v>
      </c>
      <c r="D135" s="242">
        <v>549213.80000000005</v>
      </c>
      <c r="E135" s="242">
        <v>714265.82</v>
      </c>
      <c r="F135" s="52">
        <f t="shared" si="31"/>
        <v>130.05241674553696</v>
      </c>
    </row>
    <row r="136" spans="1:6" ht="24" x14ac:dyDescent="0.2">
      <c r="A136" s="53">
        <v>6712</v>
      </c>
      <c r="B136" s="232" t="s">
        <v>318</v>
      </c>
      <c r="C136" s="50" t="s">
        <v>319</v>
      </c>
      <c r="D136" s="242">
        <v>62406.59</v>
      </c>
      <c r="E136" s="242">
        <v>37588.28</v>
      </c>
      <c r="F136" s="52">
        <f t="shared" si="31"/>
        <v>60.231267242770357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6.53</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6.53</v>
      </c>
      <c r="E150" s="242"/>
      <c r="F150" s="52">
        <f t="shared" si="31"/>
        <v>0</v>
      </c>
    </row>
    <row r="151" spans="1:6" ht="12.75" customHeight="1" x14ac:dyDescent="0.2">
      <c r="A151" s="53">
        <v>3</v>
      </c>
      <c r="B151" s="85" t="s">
        <v>348</v>
      </c>
      <c r="C151" s="50" t="s">
        <v>56</v>
      </c>
      <c r="D151" s="51">
        <f t="shared" ref="D151:E151" si="35">D152+D163+D196+D215+D224+D252+D263</f>
        <v>646910.37000000011</v>
      </c>
      <c r="E151" s="51">
        <f t="shared" si="35"/>
        <v>880565.87999999989</v>
      </c>
      <c r="F151" s="52">
        <f t="shared" si="31"/>
        <v>136.11868364391805</v>
      </c>
    </row>
    <row r="152" spans="1:6" ht="12.75" customHeight="1" x14ac:dyDescent="0.2">
      <c r="A152" s="53">
        <v>31</v>
      </c>
      <c r="B152" s="85" t="s">
        <v>349</v>
      </c>
      <c r="C152" s="50" t="s">
        <v>350</v>
      </c>
      <c r="D152" s="51">
        <f t="shared" ref="D152:E152" si="36">D153+D158+D159</f>
        <v>396282.16000000003</v>
      </c>
      <c r="E152" s="51">
        <f t="shared" si="36"/>
        <v>490983.06</v>
      </c>
      <c r="F152" s="52">
        <f t="shared" si="31"/>
        <v>123.89734122777567</v>
      </c>
    </row>
    <row r="153" spans="1:6" ht="12.75" customHeight="1" x14ac:dyDescent="0.2">
      <c r="A153" s="53">
        <v>311</v>
      </c>
      <c r="B153" s="85" t="s">
        <v>351</v>
      </c>
      <c r="C153" s="50" t="s">
        <v>352</v>
      </c>
      <c r="D153" s="51">
        <f t="shared" ref="D153:E153" si="37">SUM(D154:D157)</f>
        <v>313549.03000000003</v>
      </c>
      <c r="E153" s="51">
        <f t="shared" si="37"/>
        <v>369004.95</v>
      </c>
      <c r="F153" s="52">
        <f t="shared" si="31"/>
        <v>117.68652258308691</v>
      </c>
    </row>
    <row r="154" spans="1:6" ht="12.75" customHeight="1" x14ac:dyDescent="0.2">
      <c r="A154" s="53">
        <v>3111</v>
      </c>
      <c r="B154" s="85" t="s">
        <v>353</v>
      </c>
      <c r="C154" s="50" t="s">
        <v>354</v>
      </c>
      <c r="D154" s="242">
        <v>313549.03000000003</v>
      </c>
      <c r="E154" s="242">
        <v>368998.55</v>
      </c>
      <c r="F154" s="52">
        <f t="shared" si="31"/>
        <v>117.68448143500873</v>
      </c>
    </row>
    <row r="155" spans="1:6" ht="12.75" customHeight="1" x14ac:dyDescent="0.2">
      <c r="A155" s="53">
        <v>3112</v>
      </c>
      <c r="B155" s="85" t="s">
        <v>355</v>
      </c>
      <c r="C155" s="50" t="s">
        <v>356</v>
      </c>
      <c r="D155" s="242">
        <v>0</v>
      </c>
      <c r="E155" s="242">
        <v>6.4</v>
      </c>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31016.78</v>
      </c>
      <c r="E158" s="242">
        <v>61093.73</v>
      </c>
      <c r="F158" s="52">
        <f t="shared" si="31"/>
        <v>196.96993046989405</v>
      </c>
    </row>
    <row r="159" spans="1:6" ht="12.75" customHeight="1" x14ac:dyDescent="0.2">
      <c r="A159" s="53">
        <v>313</v>
      </c>
      <c r="B159" s="85" t="s">
        <v>363</v>
      </c>
      <c r="C159" s="50" t="s">
        <v>364</v>
      </c>
      <c r="D159" s="51">
        <f t="shared" ref="D159:E159" si="38">SUM(D160:D162)</f>
        <v>51716.35</v>
      </c>
      <c r="E159" s="51">
        <f t="shared" si="38"/>
        <v>60884.38</v>
      </c>
      <c r="F159" s="52">
        <f t="shared" si="31"/>
        <v>117.72752717467495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51716.35</v>
      </c>
      <c r="E161" s="242">
        <v>60884.38</v>
      </c>
      <c r="F161" s="52">
        <f t="shared" si="31"/>
        <v>117.72752717467495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248995.20000000001</v>
      </c>
      <c r="E163" s="51">
        <f t="shared" si="39"/>
        <v>387816.73999999993</v>
      </c>
      <c r="F163" s="52">
        <f t="shared" si="31"/>
        <v>155.75269724075</v>
      </c>
    </row>
    <row r="164" spans="1:6" ht="12.75" customHeight="1" x14ac:dyDescent="0.2">
      <c r="A164" s="53">
        <v>321</v>
      </c>
      <c r="B164" s="85" t="s">
        <v>372</v>
      </c>
      <c r="C164" s="50" t="s">
        <v>373</v>
      </c>
      <c r="D164" s="51">
        <f t="shared" ref="D164:E164" si="40">SUM(D165:D168)</f>
        <v>24545.769999999997</v>
      </c>
      <c r="E164" s="51">
        <f t="shared" si="40"/>
        <v>32097.059999999998</v>
      </c>
      <c r="F164" s="52">
        <f t="shared" si="31"/>
        <v>130.76411943890943</v>
      </c>
    </row>
    <row r="165" spans="1:6" ht="12.75" customHeight="1" x14ac:dyDescent="0.2">
      <c r="A165" s="53">
        <v>3211</v>
      </c>
      <c r="B165" s="85" t="s">
        <v>374</v>
      </c>
      <c r="C165" s="50" t="s">
        <v>375</v>
      </c>
      <c r="D165" s="242">
        <v>643.29999999999995</v>
      </c>
      <c r="E165" s="242">
        <v>6023.67</v>
      </c>
      <c r="F165" s="52">
        <f t="shared" si="31"/>
        <v>936.37027825275925</v>
      </c>
    </row>
    <row r="166" spans="1:6" ht="12.75" customHeight="1" x14ac:dyDescent="0.2">
      <c r="A166" s="53">
        <v>3212</v>
      </c>
      <c r="B166" s="85" t="s">
        <v>376</v>
      </c>
      <c r="C166" s="50" t="s">
        <v>377</v>
      </c>
      <c r="D166" s="242">
        <v>22702.42</v>
      </c>
      <c r="E166" s="242">
        <v>23859.39</v>
      </c>
      <c r="F166" s="52">
        <f t="shared" si="31"/>
        <v>105.09624084128477</v>
      </c>
    </row>
    <row r="167" spans="1:6" ht="12.75" customHeight="1" x14ac:dyDescent="0.2">
      <c r="A167" s="53">
        <v>3213</v>
      </c>
      <c r="B167" s="85" t="s">
        <v>378</v>
      </c>
      <c r="C167" s="50" t="s">
        <v>379</v>
      </c>
      <c r="D167" s="242">
        <v>821.45</v>
      </c>
      <c r="E167" s="242">
        <v>2214</v>
      </c>
      <c r="F167" s="52">
        <f t="shared" si="31"/>
        <v>269.52340373729379</v>
      </c>
    </row>
    <row r="168" spans="1:6" ht="12.75" customHeight="1" x14ac:dyDescent="0.2">
      <c r="A168" s="53">
        <v>3214</v>
      </c>
      <c r="B168" s="85" t="s">
        <v>380</v>
      </c>
      <c r="C168" s="50" t="s">
        <v>381</v>
      </c>
      <c r="D168" s="242">
        <v>378.6</v>
      </c>
      <c r="E168" s="242"/>
      <c r="F168" s="52">
        <f t="shared" si="31"/>
        <v>0</v>
      </c>
    </row>
    <row r="169" spans="1:6" ht="12.75" customHeight="1" x14ac:dyDescent="0.2">
      <c r="A169" s="53">
        <v>322</v>
      </c>
      <c r="B169" s="85" t="s">
        <v>382</v>
      </c>
      <c r="C169" s="50" t="s">
        <v>383</v>
      </c>
      <c r="D169" s="51">
        <f t="shared" ref="D169:E169" si="41">SUM(D170:D176)</f>
        <v>83209.55</v>
      </c>
      <c r="E169" s="51">
        <f t="shared" si="41"/>
        <v>91085.640000000014</v>
      </c>
      <c r="F169" s="52">
        <f t="shared" si="31"/>
        <v>109.4653678574154</v>
      </c>
    </row>
    <row r="170" spans="1:6" ht="12.75" customHeight="1" x14ac:dyDescent="0.2">
      <c r="A170" s="53">
        <v>3221</v>
      </c>
      <c r="B170" s="85" t="s">
        <v>384</v>
      </c>
      <c r="C170" s="50" t="s">
        <v>385</v>
      </c>
      <c r="D170" s="242">
        <v>14288.05</v>
      </c>
      <c r="E170" s="242">
        <v>16304.43</v>
      </c>
      <c r="F170" s="52">
        <f t="shared" si="31"/>
        <v>114.11235263034494</v>
      </c>
    </row>
    <row r="171" spans="1:6" ht="12.75" customHeight="1" x14ac:dyDescent="0.2">
      <c r="A171" s="53">
        <v>3222</v>
      </c>
      <c r="B171" s="85" t="s">
        <v>386</v>
      </c>
      <c r="C171" s="50" t="s">
        <v>387</v>
      </c>
      <c r="D171" s="242">
        <v>14707.78</v>
      </c>
      <c r="E171" s="242">
        <v>19389.21</v>
      </c>
      <c r="F171" s="52">
        <f t="shared" si="31"/>
        <v>131.8296167062602</v>
      </c>
    </row>
    <row r="172" spans="1:6" ht="12.75" customHeight="1" x14ac:dyDescent="0.2">
      <c r="A172" s="53">
        <v>3223</v>
      </c>
      <c r="B172" s="85" t="s">
        <v>388</v>
      </c>
      <c r="C172" s="50" t="s">
        <v>389</v>
      </c>
      <c r="D172" s="242">
        <v>36054.83</v>
      </c>
      <c r="E172" s="242">
        <v>46609.37</v>
      </c>
      <c r="F172" s="52">
        <f t="shared" si="31"/>
        <v>129.27358137592105</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17780.060000000001</v>
      </c>
      <c r="E174" s="242">
        <v>7381.42</v>
      </c>
      <c r="F174" s="52">
        <f t="shared" si="31"/>
        <v>41.515157991592829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378.83</v>
      </c>
      <c r="E176" s="242">
        <v>1401.21</v>
      </c>
      <c r="F176" s="52">
        <f t="shared" si="31"/>
        <v>369.87830953198005</v>
      </c>
    </row>
    <row r="177" spans="1:6" ht="12.75" customHeight="1" x14ac:dyDescent="0.2">
      <c r="A177" s="53">
        <v>323</v>
      </c>
      <c r="B177" s="85" t="s">
        <v>398</v>
      </c>
      <c r="C177" s="50" t="s">
        <v>399</v>
      </c>
      <c r="D177" s="51">
        <f t="shared" ref="D177:E177" si="42">SUM(D178:D186)</f>
        <v>107702.1</v>
      </c>
      <c r="E177" s="51">
        <f t="shared" si="42"/>
        <v>214351.86999999997</v>
      </c>
      <c r="F177" s="52">
        <f t="shared" si="31"/>
        <v>199.02292527258052</v>
      </c>
    </row>
    <row r="178" spans="1:6" ht="12.75" customHeight="1" x14ac:dyDescent="0.2">
      <c r="A178" s="53">
        <v>3231</v>
      </c>
      <c r="B178" s="85" t="s">
        <v>400</v>
      </c>
      <c r="C178" s="50" t="s">
        <v>401</v>
      </c>
      <c r="D178" s="242">
        <v>3598.35</v>
      </c>
      <c r="E178" s="242">
        <v>2200.67</v>
      </c>
      <c r="F178" s="52">
        <f t="shared" si="31"/>
        <v>61.157752858949245</v>
      </c>
    </row>
    <row r="179" spans="1:6" ht="12.75" customHeight="1" x14ac:dyDescent="0.2">
      <c r="A179" s="53">
        <v>3232</v>
      </c>
      <c r="B179" s="85" t="s">
        <v>402</v>
      </c>
      <c r="C179" s="50" t="s">
        <v>403</v>
      </c>
      <c r="D179" s="242">
        <v>20153.21</v>
      </c>
      <c r="E179" s="242">
        <v>95149.01</v>
      </c>
      <c r="F179" s="52">
        <f t="shared" si="31"/>
        <v>472.12831107302503</v>
      </c>
    </row>
    <row r="180" spans="1:6" ht="12.75" customHeight="1" x14ac:dyDescent="0.2">
      <c r="A180" s="53">
        <v>3233</v>
      </c>
      <c r="B180" s="85" t="s">
        <v>404</v>
      </c>
      <c r="C180" s="50" t="s">
        <v>405</v>
      </c>
      <c r="D180" s="242">
        <v>9924.1299999999992</v>
      </c>
      <c r="E180" s="242">
        <v>11220.18</v>
      </c>
      <c r="F180" s="52">
        <f t="shared" si="31"/>
        <v>113.05958305665082</v>
      </c>
    </row>
    <row r="181" spans="1:6" ht="12.75" customHeight="1" x14ac:dyDescent="0.2">
      <c r="A181" s="53">
        <v>3234</v>
      </c>
      <c r="B181" s="85" t="s">
        <v>406</v>
      </c>
      <c r="C181" s="50" t="s">
        <v>407</v>
      </c>
      <c r="D181" s="242">
        <v>10451.459999999999</v>
      </c>
      <c r="E181" s="242">
        <v>5960.42</v>
      </c>
      <c r="F181" s="52">
        <f t="shared" si="31"/>
        <v>57.029544197652768</v>
      </c>
    </row>
    <row r="182" spans="1:6" ht="12.75" customHeight="1" x14ac:dyDescent="0.2">
      <c r="A182" s="53">
        <v>3235</v>
      </c>
      <c r="B182" s="85" t="s">
        <v>408</v>
      </c>
      <c r="C182" s="50" t="s">
        <v>409</v>
      </c>
      <c r="D182" s="242">
        <v>1430</v>
      </c>
      <c r="E182" s="242">
        <v>1954.9</v>
      </c>
      <c r="F182" s="52">
        <f t="shared" si="31"/>
        <v>136.70629370629371</v>
      </c>
    </row>
    <row r="183" spans="1:6" ht="12.75" customHeight="1" x14ac:dyDescent="0.2">
      <c r="A183" s="53">
        <v>3236</v>
      </c>
      <c r="B183" s="85" t="s">
        <v>410</v>
      </c>
      <c r="C183" s="50" t="s">
        <v>411</v>
      </c>
      <c r="D183" s="242">
        <v>106.18</v>
      </c>
      <c r="E183" s="242">
        <v>2752.56</v>
      </c>
      <c r="F183" s="52">
        <f t="shared" si="31"/>
        <v>2592.3526087775476</v>
      </c>
    </row>
    <row r="184" spans="1:6" ht="12.75" customHeight="1" x14ac:dyDescent="0.2">
      <c r="A184" s="53">
        <v>3237</v>
      </c>
      <c r="B184" s="85" t="s">
        <v>412</v>
      </c>
      <c r="C184" s="50" t="s">
        <v>413</v>
      </c>
      <c r="D184" s="242">
        <v>22385.33</v>
      </c>
      <c r="E184" s="242">
        <v>49355.7</v>
      </c>
      <c r="F184" s="52">
        <f t="shared" si="31"/>
        <v>220.48234267710143</v>
      </c>
    </row>
    <row r="185" spans="1:6" ht="12.75" customHeight="1" x14ac:dyDescent="0.2">
      <c r="A185" s="53">
        <v>3238</v>
      </c>
      <c r="B185" s="85" t="s">
        <v>414</v>
      </c>
      <c r="C185" s="50" t="s">
        <v>415</v>
      </c>
      <c r="D185" s="242">
        <v>7892.31</v>
      </c>
      <c r="E185" s="242">
        <v>10686.97</v>
      </c>
      <c r="F185" s="52">
        <f t="shared" si="31"/>
        <v>135.40991167351507</v>
      </c>
    </row>
    <row r="186" spans="1:6" ht="12.75" customHeight="1" x14ac:dyDescent="0.2">
      <c r="A186" s="53">
        <v>3239</v>
      </c>
      <c r="B186" s="85" t="s">
        <v>416</v>
      </c>
      <c r="C186" s="50" t="s">
        <v>417</v>
      </c>
      <c r="D186" s="242">
        <v>31761.13</v>
      </c>
      <c r="E186" s="242">
        <v>35071.46</v>
      </c>
      <c r="F186" s="52">
        <f t="shared" si="31"/>
        <v>110.42258257184174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33537.78</v>
      </c>
      <c r="E188" s="51">
        <f t="shared" si="43"/>
        <v>50282.17</v>
      </c>
      <c r="F188" s="52">
        <f t="shared" si="31"/>
        <v>149.92694805678849</v>
      </c>
    </row>
    <row r="189" spans="1:6" ht="12.75" customHeight="1" x14ac:dyDescent="0.2">
      <c r="A189" s="53">
        <v>3291</v>
      </c>
      <c r="B189" s="232" t="s">
        <v>422</v>
      </c>
      <c r="C189" s="50" t="s">
        <v>423</v>
      </c>
      <c r="D189" s="242">
        <v>3685.65</v>
      </c>
      <c r="E189" s="242">
        <v>4137.4399999999996</v>
      </c>
      <c r="F189" s="52">
        <f t="shared" si="31"/>
        <v>112.25808202081042</v>
      </c>
    </row>
    <row r="190" spans="1:6" ht="12.75" customHeight="1" x14ac:dyDescent="0.2">
      <c r="A190" s="53">
        <v>3292</v>
      </c>
      <c r="B190" s="85" t="s">
        <v>424</v>
      </c>
      <c r="C190" s="50" t="s">
        <v>425</v>
      </c>
      <c r="D190" s="242">
        <v>15586.19</v>
      </c>
      <c r="E190" s="242">
        <v>21376.69</v>
      </c>
      <c r="F190" s="52">
        <f t="shared" si="31"/>
        <v>137.15147832793005</v>
      </c>
    </row>
    <row r="191" spans="1:6" ht="12.75" customHeight="1" x14ac:dyDescent="0.2">
      <c r="A191" s="53">
        <v>3293</v>
      </c>
      <c r="B191" s="85" t="s">
        <v>426</v>
      </c>
      <c r="C191" s="50" t="s">
        <v>427</v>
      </c>
      <c r="D191" s="242">
        <v>4335.8</v>
      </c>
      <c r="E191" s="242">
        <v>8843.1</v>
      </c>
      <c r="F191" s="52">
        <f t="shared" si="31"/>
        <v>203.95544074911203</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48.11</v>
      </c>
      <c r="E193" s="242">
        <v>150</v>
      </c>
      <c r="F193" s="52">
        <f t="shared" si="31"/>
        <v>311.78549158179175</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9882.0300000000007</v>
      </c>
      <c r="E195" s="242">
        <v>15774.94</v>
      </c>
      <c r="F195" s="52">
        <f t="shared" si="31"/>
        <v>159.63258561247031</v>
      </c>
    </row>
    <row r="196" spans="1:6" ht="12.75" customHeight="1" x14ac:dyDescent="0.2">
      <c r="A196" s="53">
        <v>34</v>
      </c>
      <c r="B196" s="232" t="s">
        <v>436</v>
      </c>
      <c r="C196" s="50" t="s">
        <v>437</v>
      </c>
      <c r="D196" s="51">
        <f t="shared" ref="D196:E196" si="44">D197+D202+D210</f>
        <v>1633.01</v>
      </c>
      <c r="E196" s="51">
        <f t="shared" si="44"/>
        <v>1766.0800000000002</v>
      </c>
      <c r="F196" s="52">
        <f t="shared" si="31"/>
        <v>108.14875597822426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1633.01</v>
      </c>
      <c r="E210" s="51">
        <f t="shared" si="47"/>
        <v>1766.0800000000002</v>
      </c>
      <c r="F210" s="52">
        <f t="shared" si="31"/>
        <v>108.14875597822426</v>
      </c>
    </row>
    <row r="211" spans="1:6" ht="12.75" customHeight="1" x14ac:dyDescent="0.2">
      <c r="A211" s="53">
        <v>3431</v>
      </c>
      <c r="B211" s="232" t="s">
        <v>466</v>
      </c>
      <c r="C211" s="50" t="s">
        <v>467</v>
      </c>
      <c r="D211" s="242">
        <v>1631.01</v>
      </c>
      <c r="E211" s="242">
        <v>1761.92</v>
      </c>
      <c r="F211" s="52">
        <f t="shared" si="31"/>
        <v>108.02631498274076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v>
      </c>
      <c r="E213" s="242">
        <v>4.16</v>
      </c>
      <c r="F213" s="52">
        <f t="shared" si="31"/>
        <v>208</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646910.37000000011</v>
      </c>
      <c r="E289" s="51">
        <f t="shared" si="79"/>
        <v>880565.87999999989</v>
      </c>
      <c r="F289" s="52">
        <f t="shared" si="76"/>
        <v>136.11868364391805</v>
      </c>
    </row>
    <row r="290" spans="1:6" ht="12.75" customHeight="1" x14ac:dyDescent="0.2">
      <c r="A290" s="53" t="s">
        <v>609</v>
      </c>
      <c r="B290" s="85" t="s">
        <v>620</v>
      </c>
      <c r="C290" s="50" t="s">
        <v>621</v>
      </c>
      <c r="D290" s="51">
        <f>IF(D6&gt;=D289,D6-D289,0)</f>
        <v>3552616.2</v>
      </c>
      <c r="E290" s="51">
        <f>IF(E6&gt;=E289,E6-E289,0)</f>
        <v>117131.91000000015</v>
      </c>
      <c r="F290" s="52">
        <f t="shared" si="76"/>
        <v>3.297060628164679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52469.9</v>
      </c>
      <c r="E292" s="242">
        <v>5586.34</v>
      </c>
      <c r="F292" s="52">
        <f t="shared" si="76"/>
        <v>10.646751756721473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3599499.7600000002</v>
      </c>
      <c r="E350" s="51">
        <f t="shared" si="95"/>
        <v>57365.96</v>
      </c>
      <c r="F350" s="52">
        <f t="shared" si="81"/>
        <v>1.5937203451848543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12175.8</v>
      </c>
      <c r="E363" s="51">
        <f t="shared" si="99"/>
        <v>36924.69</v>
      </c>
      <c r="F363" s="52">
        <f t="shared" si="81"/>
        <v>303.26294781451736</v>
      </c>
    </row>
    <row r="364" spans="1:6" ht="12.75" customHeight="1" x14ac:dyDescent="0.2">
      <c r="A364" s="53">
        <v>421</v>
      </c>
      <c r="B364" s="85" t="s">
        <v>759</v>
      </c>
      <c r="C364" s="50" t="s">
        <v>760</v>
      </c>
      <c r="D364" s="51">
        <f t="shared" ref="D364:E364" si="100">SUM(D365:D368)</f>
        <v>0</v>
      </c>
      <c r="E364" s="51">
        <f t="shared" si="100"/>
        <v>3037.5</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v>3037.5</v>
      </c>
      <c r="F368" s="52" t="str">
        <f t="shared" si="81"/>
        <v>-</v>
      </c>
    </row>
    <row r="369" spans="1:6" ht="12.75" customHeight="1" x14ac:dyDescent="0.2">
      <c r="A369" s="53">
        <v>422</v>
      </c>
      <c r="B369" s="85" t="s">
        <v>765</v>
      </c>
      <c r="C369" s="50" t="s">
        <v>766</v>
      </c>
      <c r="D369" s="51">
        <f t="shared" ref="D369:E369" si="101">SUM(D370:D377)</f>
        <v>10272.06</v>
      </c>
      <c r="E369" s="51">
        <f t="shared" si="101"/>
        <v>12226.830000000002</v>
      </c>
      <c r="F369" s="52">
        <f t="shared" si="81"/>
        <v>119.02997061933051</v>
      </c>
    </row>
    <row r="370" spans="1:6" ht="12.75" customHeight="1" x14ac:dyDescent="0.2">
      <c r="A370" s="53">
        <v>4221</v>
      </c>
      <c r="B370" s="85" t="s">
        <v>675</v>
      </c>
      <c r="C370" s="50" t="s">
        <v>767</v>
      </c>
      <c r="D370" s="242">
        <v>5843.28</v>
      </c>
      <c r="E370" s="242">
        <v>9502.2000000000007</v>
      </c>
      <c r="F370" s="52">
        <f t="shared" si="81"/>
        <v>162.61757095330023</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4428.78</v>
      </c>
      <c r="E372" s="310">
        <v>2724.63</v>
      </c>
      <c r="F372" s="52">
        <f t="shared" si="81"/>
        <v>61.52100578488885</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20000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v>20000</v>
      </c>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1903.74</v>
      </c>
      <c r="E391" s="51">
        <f t="shared" si="105"/>
        <v>1660.36</v>
      </c>
      <c r="F391" s="52">
        <f t="shared" si="81"/>
        <v>87.215691218338634</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1903.74</v>
      </c>
      <c r="E393" s="242">
        <v>1660.36</v>
      </c>
      <c r="F393" s="52">
        <f t="shared" si="81"/>
        <v>87.215691218338634</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479.69</v>
      </c>
      <c r="E396" s="51">
        <f t="shared" si="106"/>
        <v>389.95</v>
      </c>
      <c r="F396" s="52">
        <f t="shared" si="81"/>
        <v>81.292084471220988</v>
      </c>
    </row>
    <row r="397" spans="1:6" ht="12.75" customHeight="1" x14ac:dyDescent="0.2">
      <c r="A397" s="53">
        <v>431</v>
      </c>
      <c r="B397" s="85" t="s">
        <v>802</v>
      </c>
      <c r="C397" s="50" t="s">
        <v>803</v>
      </c>
      <c r="D397" s="51">
        <f t="shared" ref="D397:E397" si="107">SUM(D398:D399)</f>
        <v>479.69</v>
      </c>
      <c r="E397" s="51">
        <f t="shared" si="107"/>
        <v>389.95</v>
      </c>
      <c r="F397" s="52">
        <f t="shared" si="81"/>
        <v>81.292084471220988</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479.69</v>
      </c>
      <c r="E399" s="242">
        <v>389.95</v>
      </c>
      <c r="F399" s="52">
        <f t="shared" si="81"/>
        <v>81.292084471220988</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3586844.27</v>
      </c>
      <c r="E402" s="51">
        <f t="shared" si="109"/>
        <v>20051.32</v>
      </c>
      <c r="F402" s="52">
        <f t="shared" si="81"/>
        <v>0.55902399130364255</v>
      </c>
    </row>
    <row r="403" spans="1:6" ht="12.75" customHeight="1" x14ac:dyDescent="0.2">
      <c r="A403" s="53">
        <v>451</v>
      </c>
      <c r="B403" s="85" t="s">
        <v>812</v>
      </c>
      <c r="C403" s="50" t="s">
        <v>813</v>
      </c>
      <c r="D403" s="242">
        <v>3586844.27</v>
      </c>
      <c r="E403" s="242">
        <v>20051.32</v>
      </c>
      <c r="F403" s="52">
        <f t="shared" si="81"/>
        <v>0.55902399130364255</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3599499.7600000002</v>
      </c>
      <c r="E408" s="51">
        <f t="shared" si="111"/>
        <v>57365.96</v>
      </c>
      <c r="F408" s="52">
        <f t="shared" si="81"/>
        <v>1.5937203451848543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4199526.57</v>
      </c>
      <c r="E412" s="51">
        <f>E6+E298</f>
        <v>997697.79</v>
      </c>
      <c r="F412" s="52">
        <f t="shared" si="81"/>
        <v>23.757387252344493</v>
      </c>
    </row>
    <row r="413" spans="1:6" ht="12.75" customHeight="1" x14ac:dyDescent="0.2">
      <c r="A413" s="53" t="s">
        <v>609</v>
      </c>
      <c r="B413" s="85" t="s">
        <v>832</v>
      </c>
      <c r="C413" s="50" t="s">
        <v>833</v>
      </c>
      <c r="D413" s="51">
        <f t="shared" ref="D413:E413" si="112">D289+D350</f>
        <v>4246410.1300000008</v>
      </c>
      <c r="E413" s="51">
        <f t="shared" si="112"/>
        <v>937931.83999999985</v>
      </c>
      <c r="F413" s="52">
        <f t="shared" si="81"/>
        <v>22.087641355546587</v>
      </c>
    </row>
    <row r="414" spans="1:6" ht="12.75" customHeight="1" x14ac:dyDescent="0.2">
      <c r="A414" s="53" t="s">
        <v>609</v>
      </c>
      <c r="B414" s="85" t="s">
        <v>834</v>
      </c>
      <c r="C414" s="50" t="s">
        <v>835</v>
      </c>
      <c r="D414" s="51">
        <f t="shared" ref="D414:E414" si="113">IF(D412&gt;=D413,D412-D413,0)</f>
        <v>0</v>
      </c>
      <c r="E414" s="51">
        <f t="shared" si="113"/>
        <v>59765.950000000186</v>
      </c>
      <c r="F414" s="52" t="str">
        <f t="shared" si="81"/>
        <v>-</v>
      </c>
    </row>
    <row r="415" spans="1:6" ht="12.75" customHeight="1" x14ac:dyDescent="0.2">
      <c r="A415" s="53" t="s">
        <v>609</v>
      </c>
      <c r="B415" s="85" t="s">
        <v>836</v>
      </c>
      <c r="C415" s="50" t="s">
        <v>837</v>
      </c>
      <c r="D415" s="51">
        <f t="shared" ref="D415:E415" si="114">IF(D413&gt;=D412,D413-D412,0)</f>
        <v>46883.560000000522</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52469.9</v>
      </c>
      <c r="E416" s="51">
        <f t="shared" si="115"/>
        <v>5586.34</v>
      </c>
      <c r="F416" s="52">
        <f t="shared" si="81"/>
        <v>10.646751756721473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4199526.57</v>
      </c>
      <c r="E639" s="51">
        <f t="shared" si="180"/>
        <v>997697.79</v>
      </c>
      <c r="F639" s="52">
        <f t="shared" si="119"/>
        <v>23.757387252344493</v>
      </c>
    </row>
    <row r="640" spans="1:6" ht="12.75" customHeight="1" x14ac:dyDescent="0.2">
      <c r="A640" s="53" t="s">
        <v>609</v>
      </c>
      <c r="B640" s="85" t="s">
        <v>1278</v>
      </c>
      <c r="C640" s="50" t="s">
        <v>1279</v>
      </c>
      <c r="D640" s="51">
        <f t="shared" ref="D640:E640" si="181">D413+D528</f>
        <v>4246410.1300000008</v>
      </c>
      <c r="E640" s="51">
        <f t="shared" si="181"/>
        <v>937931.83999999985</v>
      </c>
      <c r="F640" s="52">
        <f t="shared" si="119"/>
        <v>22.087641355546587</v>
      </c>
    </row>
    <row r="641" spans="1:6" ht="12.75" customHeight="1" x14ac:dyDescent="0.2">
      <c r="A641" s="53" t="s">
        <v>609</v>
      </c>
      <c r="B641" s="85" t="s">
        <v>1280</v>
      </c>
      <c r="C641" s="50" t="s">
        <v>1281</v>
      </c>
      <c r="D641" s="51">
        <f t="shared" ref="D641:E641" si="182">IF(D639&gt;=D640,D639-D640,0)</f>
        <v>0</v>
      </c>
      <c r="E641" s="51">
        <f t="shared" si="182"/>
        <v>59765.950000000186</v>
      </c>
      <c r="F641" s="52" t="str">
        <f t="shared" si="119"/>
        <v>-</v>
      </c>
    </row>
    <row r="642" spans="1:6" ht="12.75" customHeight="1" x14ac:dyDescent="0.2">
      <c r="A642" s="53" t="s">
        <v>609</v>
      </c>
      <c r="B642" s="85" t="s">
        <v>1282</v>
      </c>
      <c r="C642" s="50" t="s">
        <v>1283</v>
      </c>
      <c r="D642" s="51">
        <f t="shared" ref="D642:E642" si="183">IF(D640&gt;=D639,D640-D639,0)</f>
        <v>46883.560000000522</v>
      </c>
      <c r="E642" s="51">
        <f t="shared" si="183"/>
        <v>0</v>
      </c>
      <c r="F642" s="52">
        <f t="shared" si="119"/>
        <v>0</v>
      </c>
    </row>
    <row r="643" spans="1:6" ht="24" x14ac:dyDescent="0.2">
      <c r="A643" s="60" t="s">
        <v>1284</v>
      </c>
      <c r="B643" s="85" t="s">
        <v>1285</v>
      </c>
      <c r="C643" s="61" t="s">
        <v>1284</v>
      </c>
      <c r="D643" s="51">
        <f t="shared" ref="D643:E643" si="184">IF(D416-D417+D637-D638&gt;=0,D416-D417+D637-D638,0)</f>
        <v>52469.9</v>
      </c>
      <c r="E643" s="51">
        <f t="shared" si="184"/>
        <v>5586.34</v>
      </c>
      <c r="F643" s="52">
        <f t="shared" si="119"/>
        <v>10.646751756721473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5586.3399999994799</v>
      </c>
      <c r="E645" s="51">
        <f t="shared" si="186"/>
        <v>65352.290000000183</v>
      </c>
      <c r="F645" s="52">
        <f t="shared" si="119"/>
        <v>1169.8587984262731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208048.13</v>
      </c>
      <c r="E647" s="243">
        <v>190474.95</v>
      </c>
      <c r="F647" s="57">
        <f t="shared" si="119"/>
        <v>91.553310284500029</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112256.54</v>
      </c>
      <c r="E649" s="242">
        <v>53778.97</v>
      </c>
      <c r="F649" s="52">
        <f t="shared" ref="F649:F724" si="188">IF(D649&lt;&gt;0,IF(E649/D649&gt;=100,"&gt;&gt;100",E649/D649*100),"-")</f>
        <v>47.90720433749339</v>
      </c>
    </row>
    <row r="650" spans="1:6" ht="12.75" customHeight="1" x14ac:dyDescent="0.2">
      <c r="A650" s="53" t="s">
        <v>1297</v>
      </c>
      <c r="B650" s="85" t="s">
        <v>1298</v>
      </c>
      <c r="C650" s="50" t="s">
        <v>1297</v>
      </c>
      <c r="D650" s="242">
        <v>4300934.41</v>
      </c>
      <c r="E650" s="242">
        <v>1359715.39</v>
      </c>
      <c r="F650" s="52">
        <f t="shared" si="188"/>
        <v>31.614418179420689</v>
      </c>
    </row>
    <row r="651" spans="1:6" ht="12.75" customHeight="1" x14ac:dyDescent="0.2">
      <c r="A651" s="53" t="s">
        <v>1299</v>
      </c>
      <c r="B651" s="85" t="s">
        <v>1300</v>
      </c>
      <c r="C651" s="50" t="s">
        <v>1299</v>
      </c>
      <c r="D651" s="242">
        <v>4359411.9800000004</v>
      </c>
      <c r="E651" s="242">
        <v>1278618.8700000001</v>
      </c>
      <c r="F651" s="52">
        <f t="shared" si="188"/>
        <v>29.330076530183781</v>
      </c>
    </row>
    <row r="652" spans="1:6" ht="24" x14ac:dyDescent="0.2">
      <c r="A652" s="53">
        <v>11</v>
      </c>
      <c r="B652" s="85" t="s">
        <v>1301</v>
      </c>
      <c r="C652" s="50" t="s">
        <v>1302</v>
      </c>
      <c r="D652" s="51">
        <f t="shared" ref="D652:E652" si="189">+D649+D650-D651</f>
        <v>53778.969999999739</v>
      </c>
      <c r="E652" s="51">
        <f t="shared" si="189"/>
        <v>134875.48999999976</v>
      </c>
      <c r="F652" s="52">
        <f t="shared" si="188"/>
        <v>250.79597099014802</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18</v>
      </c>
      <c r="E654" s="262">
        <v>18</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18</v>
      </c>
      <c r="E656" s="262">
        <v>18</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17165.939999999999</v>
      </c>
      <c r="E675" s="242">
        <v>86288.74</v>
      </c>
      <c r="F675" s="52">
        <f t="shared" si="188"/>
        <v>502.67413261376896</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3477214.69</v>
      </c>
      <c r="E677" s="242">
        <v>1926.25</v>
      </c>
      <c r="F677" s="52">
        <f t="shared" si="188"/>
        <v>5.5396349427017981E-2</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56576.25</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v>69284.67</v>
      </c>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6110.97</v>
      </c>
      <c r="F716" s="52" t="str">
        <f t="shared" si="188"/>
        <v>-</v>
      </c>
    </row>
    <row r="717" spans="1:6" ht="12.75" customHeight="1" x14ac:dyDescent="0.2">
      <c r="A717" s="53">
        <v>31215</v>
      </c>
      <c r="B717" s="85" t="s">
        <v>1414</v>
      </c>
      <c r="C717" s="50" t="s">
        <v>1415</v>
      </c>
      <c r="D717" s="242">
        <v>0</v>
      </c>
      <c r="E717" s="242">
        <v>410</v>
      </c>
      <c r="F717" s="52" t="str">
        <f t="shared" si="188"/>
        <v>-</v>
      </c>
    </row>
    <row r="718" spans="1:6" ht="12.75" customHeight="1" x14ac:dyDescent="0.2">
      <c r="A718" s="53">
        <v>32121</v>
      </c>
      <c r="B718" s="85" t="s">
        <v>1416</v>
      </c>
      <c r="C718" s="50" t="s">
        <v>1417</v>
      </c>
      <c r="D718" s="242">
        <v>22702.42</v>
      </c>
      <c r="E718" s="242">
        <v>23859.39</v>
      </c>
      <c r="F718" s="52">
        <f t="shared" si="188"/>
        <v>105.09624084128477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106.18</v>
      </c>
      <c r="E720" s="242">
        <v>2752.56</v>
      </c>
      <c r="F720" s="52">
        <f t="shared" si="188"/>
        <v>2592.3526087775476</v>
      </c>
    </row>
    <row r="721" spans="1:6" ht="12.75" customHeight="1" x14ac:dyDescent="0.2">
      <c r="A721" s="53" t="s">
        <v>1422</v>
      </c>
      <c r="B721" s="85" t="s">
        <v>1423</v>
      </c>
      <c r="C721" s="50" t="s">
        <v>1422</v>
      </c>
      <c r="D721" s="242">
        <v>5257.24</v>
      </c>
      <c r="E721" s="242">
        <v>11711.12</v>
      </c>
      <c r="F721" s="52">
        <f t="shared" si="188"/>
        <v>222.76175331542788</v>
      </c>
    </row>
    <row r="722" spans="1:6" ht="12.75" customHeight="1" x14ac:dyDescent="0.2">
      <c r="A722" s="53" t="s">
        <v>1424</v>
      </c>
      <c r="B722" s="85" t="s">
        <v>1425</v>
      </c>
      <c r="C722" s="50" t="s">
        <v>1424</v>
      </c>
      <c r="D722" s="242">
        <v>4064.03</v>
      </c>
      <c r="E722" s="242">
        <v>8424.48</v>
      </c>
      <c r="F722" s="52">
        <f t="shared" si="188"/>
        <v>207.29374537097408</v>
      </c>
    </row>
    <row r="723" spans="1:6" ht="12.75" customHeight="1" x14ac:dyDescent="0.2">
      <c r="A723" s="53" t="s">
        <v>1426</v>
      </c>
      <c r="B723" s="85" t="s">
        <v>1427</v>
      </c>
      <c r="C723" s="50" t="s">
        <v>1426</v>
      </c>
      <c r="D723" s="242">
        <v>5103.38</v>
      </c>
      <c r="E723" s="242">
        <v>6128.1</v>
      </c>
      <c r="F723" s="52">
        <f t="shared" si="188"/>
        <v>120.07924160066466</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3685.65</v>
      </c>
      <c r="E725" s="242">
        <v>4137.4399999999996</v>
      </c>
      <c r="F725" s="52">
        <f t="shared" ref="F725:F979" si="190">IF(D725&lt;&gt;0,IF(E725/D725&gt;=100,"&gt;&gt;100",E725/D725*100),"-")</f>
        <v>112.25808202081042</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8" workbookViewId="0">
      <selection activeCell="D247" sqref="D2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14582145.349999998</v>
      </c>
      <c r="E6" s="229">
        <f t="shared" si="0"/>
        <v>14424251.389999999</v>
      </c>
      <c r="F6" s="230">
        <f t="shared" ref="F6:F260" si="1">IF(D6&gt;0,IF(E6/D6&gt;=100,"&gt;&gt;100",E6/D6*100),"-")</f>
        <v>98.91721035409924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14295887.789999997</v>
      </c>
      <c r="E7" s="104">
        <f t="shared" si="2"/>
        <v>14071825.669999998</v>
      </c>
      <c r="F7" s="93">
        <f t="shared" si="1"/>
        <v>98.432681318632547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781672.12</v>
      </c>
      <c r="E8" s="104">
        <f>E9+E10-E11</f>
        <v>781672.12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781672.12</v>
      </c>
      <c r="E9" s="247">
        <v>781672.12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13391739.669999998</v>
      </c>
      <c r="E12" s="104">
        <f t="shared" si="3"/>
        <v>13158682.739999998</v>
      </c>
      <c r="F12" s="93">
        <f t="shared" si="1"/>
        <v>98.25969638192646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13005485.17</v>
      </c>
      <c r="E13" s="104">
        <f t="shared" si="4"/>
        <v>12847797.489999998</v>
      </c>
      <c r="F13" s="93">
        <f t="shared" si="1"/>
        <v>98.787529431322227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14337213.720000001</v>
      </c>
      <c r="E15" s="247">
        <v>14360302.539999999</v>
      </c>
      <c r="F15" s="93">
        <f t="shared" si="1"/>
        <v>100.16104119287689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1331728.55</v>
      </c>
      <c r="E18" s="247">
        <v>1512505.05</v>
      </c>
      <c r="F18" s="93">
        <f t="shared" si="1"/>
        <v>113.57457568961782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208437.42999999993</v>
      </c>
      <c r="E19" s="104">
        <f t="shared" si="5"/>
        <v>164793.32999999996</v>
      </c>
      <c r="F19" s="93">
        <f t="shared" si="1"/>
        <v>79.061294317436179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411186.18</v>
      </c>
      <c r="E20" s="247">
        <v>420663.96</v>
      </c>
      <c r="F20" s="93">
        <f t="shared" si="1"/>
        <v>102.30498505567478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11486.98</v>
      </c>
      <c r="E21" s="247">
        <v>11486.98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200661.73</v>
      </c>
      <c r="E22" s="247">
        <v>203386.36</v>
      </c>
      <c r="F22" s="93">
        <f t="shared" si="1"/>
        <v>101.35782244078129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5484.2</v>
      </c>
      <c r="E24" s="247">
        <v>5484.2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976.12</v>
      </c>
      <c r="E25" s="247">
        <v>976.12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118064.24</v>
      </c>
      <c r="E26" s="247">
        <v>118064.24</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539422.02</v>
      </c>
      <c r="E28" s="247">
        <v>595268.53</v>
      </c>
      <c r="F28" s="93">
        <f t="shared" si="1"/>
        <v>110.35302748671624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14260.93</v>
      </c>
      <c r="E30" s="247">
        <v>14260.93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14260.93</v>
      </c>
      <c r="E34" s="247">
        <v>14260.93</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174896.2</v>
      </c>
      <c r="E35" s="104">
        <f t="shared" si="7"/>
        <v>143635.23000000001</v>
      </c>
      <c r="F35" s="93">
        <f t="shared" si="1"/>
        <v>82.125986728127884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299615.06</v>
      </c>
      <c r="E37" s="247">
        <v>319615.06</v>
      </c>
      <c r="F37" s="93">
        <f t="shared" si="1"/>
        <v>106.67523187919861</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124718.86</v>
      </c>
      <c r="E40" s="247">
        <v>175979.83</v>
      </c>
      <c r="F40" s="93">
        <f t="shared" si="1"/>
        <v>141.10121757046207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2920.8700000000026</v>
      </c>
      <c r="E45" s="104">
        <f t="shared" si="9"/>
        <v>2456.6900000000023</v>
      </c>
      <c r="F45" s="93">
        <f t="shared" si="1"/>
        <v>84.108159555201027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23014.79</v>
      </c>
      <c r="E47" s="247">
        <v>24675.15</v>
      </c>
      <c r="F47" s="93">
        <f t="shared" si="1"/>
        <v>107.21431740198368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20093.919999999998</v>
      </c>
      <c r="E50" s="247">
        <v>22218.46</v>
      </c>
      <c r="F50" s="93">
        <f t="shared" si="1"/>
        <v>110.57304896207411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113854.13</v>
      </c>
      <c r="E51" s="247">
        <v>114244.08</v>
      </c>
      <c r="F51" s="93">
        <f t="shared" si="1"/>
        <v>100.34249965284528</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55160.62</v>
      </c>
      <c r="E54" s="247">
        <v>62409.760000000002</v>
      </c>
      <c r="F54" s="93">
        <f t="shared" si="1"/>
        <v>113.14187549015946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55160.62</v>
      </c>
      <c r="E55" s="247">
        <v>62409.760000000002</v>
      </c>
      <c r="F55" s="93">
        <f t="shared" si="1"/>
        <v>113.14187549015946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8621.8700000000008</v>
      </c>
      <c r="E63" s="104">
        <f t="shared" si="12"/>
        <v>17226.73</v>
      </c>
      <c r="F63" s="93">
        <f t="shared" si="1"/>
        <v>199.80271101280812</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8621.8700000000008</v>
      </c>
      <c r="E67" s="247">
        <v>17226.73</v>
      </c>
      <c r="F67" s="93">
        <f t="shared" si="1"/>
        <v>199.80271101280812</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286257.56</v>
      </c>
      <c r="E68" s="104">
        <f t="shared" si="13"/>
        <v>352425.72</v>
      </c>
      <c r="F68" s="93">
        <f t="shared" si="1"/>
        <v>123.11490393476419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53778.97</v>
      </c>
      <c r="E69" s="104">
        <f t="shared" si="14"/>
        <v>134875.49</v>
      </c>
      <c r="F69" s="93">
        <f t="shared" si="1"/>
        <v>250.79597099014723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53300.69</v>
      </c>
      <c r="E70" s="104">
        <f t="shared" si="15"/>
        <v>133538.10999999999</v>
      </c>
      <c r="F70" s="93">
        <f t="shared" si="1"/>
        <v>250.53730073663209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53300.69</v>
      </c>
      <c r="E72" s="247">
        <v>133538.10999999999</v>
      </c>
      <c r="F72" s="93">
        <f t="shared" si="1"/>
        <v>250.53730073663209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478.28</v>
      </c>
      <c r="E76" s="247">
        <v>1337.38</v>
      </c>
      <c r="F76" s="93">
        <f t="shared" si="1"/>
        <v>279.62281508739653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4423.05</v>
      </c>
      <c r="E78" s="104">
        <f>E79+SUM(E82:E84)-E85+E86</f>
        <v>2576.29</v>
      </c>
      <c r="F78" s="93">
        <f t="shared" si="1"/>
        <v>58.246911068154326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111.12</v>
      </c>
      <c r="E83" s="247">
        <v>167.65</v>
      </c>
      <c r="F83" s="93">
        <f t="shared" si="1"/>
        <v>150.87293016558675</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482.72</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4311.93</v>
      </c>
      <c r="E86" s="247">
        <v>1925.92</v>
      </c>
      <c r="F86" s="93">
        <f t="shared" si="1"/>
        <v>44.66491802974538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20007.41</v>
      </c>
      <c r="E146" s="104">
        <f t="shared" si="26"/>
        <v>24498.99</v>
      </c>
      <c r="F146" s="93">
        <f t="shared" si="1"/>
        <v>122.44958242970981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1861.01</v>
      </c>
      <c r="E159" s="247">
        <v>1382.2</v>
      </c>
      <c r="F159" s="93">
        <f t="shared" si="1"/>
        <v>74.271497735100837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18146.400000000001</v>
      </c>
      <c r="E160" s="247">
        <v>23116.79</v>
      </c>
      <c r="F160" s="93">
        <f t="shared" si="1"/>
        <v>127.39050169730635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208048.13</v>
      </c>
      <c r="E170" s="104">
        <f t="shared" si="29"/>
        <v>190474.95</v>
      </c>
      <c r="F170" s="93">
        <f t="shared" si="1"/>
        <v>91.553310284500029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5.04</v>
      </c>
      <c r="E171" s="247">
        <v>8949.66</v>
      </c>
      <c r="F171" s="93" t="str">
        <f t="shared" si="1"/>
        <v>&gt;&gt;100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208043.09</v>
      </c>
      <c r="E173" s="247">
        <v>181525.29</v>
      </c>
      <c r="F173" s="93">
        <f t="shared" si="1"/>
        <v>87.253698260297909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14582145.35</v>
      </c>
      <c r="E175" s="104">
        <f t="shared" si="30"/>
        <v>14424251.389999999</v>
      </c>
      <c r="F175" s="93">
        <f t="shared" si="1"/>
        <v>98.917210354099225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260663.81</v>
      </c>
      <c r="E176" s="104">
        <f t="shared" si="31"/>
        <v>262574.44</v>
      </c>
      <c r="F176" s="93">
        <f t="shared" si="1"/>
        <v>100.73298629372447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65337.200000000004</v>
      </c>
      <c r="E177" s="104">
        <f t="shared" si="32"/>
        <v>81027.649999999994</v>
      </c>
      <c r="F177" s="93">
        <f t="shared" si="1"/>
        <v>124.0145736272751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30887.88</v>
      </c>
      <c r="E178" s="247">
        <v>42047.519999999997</v>
      </c>
      <c r="F178" s="93">
        <f t="shared" si="1"/>
        <v>136.12951099266118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20373.62</v>
      </c>
      <c r="E179" s="247">
        <v>23161.11</v>
      </c>
      <c r="F179" s="93">
        <f t="shared" si="1"/>
        <v>113.68185918849964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139.80000000000001</v>
      </c>
      <c r="E180" s="104">
        <f t="shared" si="33"/>
        <v>194.65</v>
      </c>
      <c r="F180" s="93">
        <f t="shared" si="1"/>
        <v>139.23462088698139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139.80000000000001</v>
      </c>
      <c r="E183" s="247">
        <v>194.65</v>
      </c>
      <c r="F183" s="93">
        <f t="shared" si="1"/>
        <v>139.23462088698139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13935.9</v>
      </c>
      <c r="E188" s="247">
        <v>15624.37</v>
      </c>
      <c r="F188" s="93">
        <f t="shared" si="1"/>
        <v>112.11597385170676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195326.61</v>
      </c>
      <c r="E189" s="247">
        <v>181546.79</v>
      </c>
      <c r="F189" s="93">
        <f t="shared" si="1"/>
        <v>92.945241818306272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14321481.539999999</v>
      </c>
      <c r="E237" s="104">
        <f t="shared" si="41"/>
        <v>14161676.949999999</v>
      </c>
      <c r="F237" s="93">
        <f t="shared" si="1"/>
        <v>98.884161603297358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14295887.789999999</v>
      </c>
      <c r="E238" s="104">
        <f t="shared" si="42"/>
        <v>14071825.67</v>
      </c>
      <c r="F238" s="93">
        <f t="shared" si="1"/>
        <v>98.432681318632547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14295887.789999999</v>
      </c>
      <c r="E239" s="104">
        <f t="shared" si="43"/>
        <v>14071825.67</v>
      </c>
      <c r="F239" s="93">
        <f t="shared" si="1"/>
        <v>98.432681318632547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14284602.59</v>
      </c>
      <c r="E240" s="247">
        <v>14051935.609999999</v>
      </c>
      <c r="F240" s="93">
        <f t="shared" si="1"/>
        <v>98.371204389243005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11285.2</v>
      </c>
      <c r="E241" s="247">
        <v>19890.060000000001</v>
      </c>
      <c r="F241" s="93">
        <f t="shared" si="1"/>
        <v>176.24906957785419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5586.34</v>
      </c>
      <c r="E245" s="104">
        <f t="shared" si="45"/>
        <v>65352.29</v>
      </c>
      <c r="F245" s="93">
        <f t="shared" si="1"/>
        <v>1169.858798426161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5586.34</v>
      </c>
      <c r="E246" s="104">
        <f t="shared" si="46"/>
        <v>65352.29</v>
      </c>
      <c r="F246" s="93">
        <f t="shared" si="1"/>
        <v>1169.858798426161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5586.34</v>
      </c>
      <c r="E247" s="247">
        <v>65352.29</v>
      </c>
      <c r="F247" s="93">
        <f t="shared" si="1"/>
        <v>1169.858798426161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20007.41</v>
      </c>
      <c r="E255" s="247">
        <v>24498.99</v>
      </c>
      <c r="F255" s="93">
        <f t="shared" si="1"/>
        <v>122.44958242970981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9905.56</v>
      </c>
      <c r="E259" s="104">
        <f t="shared" si="49"/>
        <v>9905.56</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9905.56</v>
      </c>
      <c r="E260" s="248">
        <v>9905.56</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20007.41</v>
      </c>
      <c r="E265" s="247">
        <v>24498.99</v>
      </c>
      <c r="F265" s="93">
        <f t="shared" si="50"/>
        <v>122.44958242970981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2568.9</v>
      </c>
      <c r="E268" s="247">
        <v>1166.9100000000001</v>
      </c>
      <c r="F268" s="93">
        <f t="shared" si="50"/>
        <v>45.424500759079763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1743.03</v>
      </c>
      <c r="E271" s="247">
        <v>759.01</v>
      </c>
      <c r="F271" s="93">
        <f t="shared" si="50"/>
        <v>43.545435247815583</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65337.2</v>
      </c>
      <c r="E288" s="247">
        <v>81027.649999999994</v>
      </c>
      <c r="F288" s="93">
        <f t="shared" si="50"/>
        <v>124.01457362727513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195326.61</v>
      </c>
      <c r="E290" s="247">
        <v>181546.79</v>
      </c>
      <c r="F290" s="93">
        <f t="shared" si="50"/>
        <v>92.945241818306272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3"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4246410.13</v>
      </c>
      <c r="E107" s="81">
        <f t="shared" si="21"/>
        <v>937931.84</v>
      </c>
      <c r="F107" s="63">
        <f t="shared" si="1"/>
        <v>22.087641355546598</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4246410.13</v>
      </c>
      <c r="E109" s="249">
        <v>937931.84</v>
      </c>
      <c r="F109" s="63">
        <f t="shared" si="1"/>
        <v>22.087641355546598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4246410.13</v>
      </c>
      <c r="E141" s="106">
        <f t="shared" si="28"/>
        <v>937931.84</v>
      </c>
      <c r="F141" s="82">
        <f t="shared" si="1"/>
        <v>22.087641355546598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7" sqref="E1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3" workbookViewId="0">
      <selection activeCell="D102" sqref="D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260663.81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938082.17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892743.62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496684.99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374038.83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1766.08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20253.72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45338.55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936171.53999999992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877053.16999999993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485525.35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371251.34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1711.23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18565.25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59118.37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262574.44000000006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1448.47</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1426.97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1405.47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1243.1500000000001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162.32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21.5</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21.5</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21.5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21.5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261125.97000000003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1688.47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77912.210000000006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181525.29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0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32800</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3222</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3318</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Hrustek</cp:lastModifiedBy>
  <cp:lastPrinted>2025-01-30T13:10:53Z</cp:lastPrinted>
  <dcterms:created xsi:type="dcterms:W3CDTF">2022-04-01T05:14:30Z</dcterms:created>
  <dcterms:modified xsi:type="dcterms:W3CDTF">2025-01-30T13:22:23Z</dcterms:modified>
</cp:coreProperties>
</file>